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O:\Pekerjaan\Skripsi Yulinda Ardi Setyaningtiyas (full)\"/>
    </mc:Choice>
  </mc:AlternateContent>
  <xr:revisionPtr revIDLastSave="0" documentId="13_ncr:1_{87F70771-CECE-4A25-AA89-CE5155E80A0E}" xr6:coauthVersionLast="36" xr6:coauthVersionMax="36" xr10:uidLastSave="{00000000-0000-0000-0000-000000000000}"/>
  <bookViews>
    <workbookView xWindow="0" yWindow="0" windowWidth="25485" windowHeight="8790" activeTab="3" xr2:uid="{00000000-000D-0000-FFFF-FFFF00000000}"/>
  </bookViews>
  <sheets>
    <sheet name="Data Keseluruhan" sheetId="1" r:id="rId1"/>
    <sheet name="Parental Distress" sheetId="2" r:id="rId2"/>
    <sheet name="Difficult Child" sheetId="3" r:id="rId3"/>
    <sheet name="Parent-child" sheetId="4" r:id="rId4"/>
  </sheets>
  <calcPr calcId="191029"/>
</workbook>
</file>

<file path=xl/calcChain.xml><?xml version="1.0" encoding="utf-8"?>
<calcChain xmlns="http://schemas.openxmlformats.org/spreadsheetml/2006/main">
  <c r="X8" i="2" l="1"/>
  <c r="U9" i="3"/>
  <c r="U8" i="3"/>
  <c r="V10" i="4"/>
  <c r="V9" i="4"/>
  <c r="V8" i="4"/>
  <c r="U10" i="3"/>
  <c r="X10" i="2"/>
  <c r="X9" i="2"/>
  <c r="E57" i="1"/>
  <c r="E56" i="1"/>
  <c r="D57" i="1"/>
  <c r="D56" i="1"/>
  <c r="O30" i="4"/>
  <c r="O15" i="4"/>
  <c r="O26" i="4"/>
  <c r="O27" i="4"/>
  <c r="O16" i="4"/>
  <c r="O17" i="4"/>
  <c r="O35" i="4"/>
  <c r="O20" i="4"/>
  <c r="O28" i="4"/>
  <c r="O52" i="4"/>
  <c r="O11" i="4"/>
  <c r="O44" i="4"/>
  <c r="O36" i="4"/>
  <c r="O3" i="4"/>
  <c r="O22" i="4"/>
  <c r="O39" i="4"/>
  <c r="O37" i="4"/>
  <c r="O12" i="4"/>
  <c r="O4" i="4"/>
  <c r="O47" i="4"/>
  <c r="O40" i="4"/>
  <c r="O49" i="4"/>
  <c r="O50" i="4"/>
  <c r="O29" i="4"/>
  <c r="O53" i="4"/>
  <c r="O31" i="4"/>
  <c r="O46" i="4"/>
  <c r="O5" i="4"/>
  <c r="O18" i="4"/>
  <c r="O54" i="4"/>
  <c r="O13" i="4"/>
  <c r="O38" i="4"/>
  <c r="O23" i="4"/>
  <c r="O51" i="4"/>
  <c r="O48" i="4"/>
  <c r="O8" i="4"/>
  <c r="O32" i="4"/>
  <c r="O10" i="4"/>
  <c r="O9" i="4"/>
  <c r="O41" i="4"/>
  <c r="O33" i="4"/>
  <c r="O6" i="4"/>
  <c r="O34" i="4"/>
  <c r="O42" i="4"/>
  <c r="O24" i="4"/>
  <c r="O21" i="4"/>
  <c r="O2" i="4"/>
  <c r="R4" i="4" s="1"/>
  <c r="AU5" i="1" s="1"/>
  <c r="O19" i="4"/>
  <c r="O43" i="4"/>
  <c r="O14" i="4"/>
  <c r="O25" i="4"/>
  <c r="O45" i="4"/>
  <c r="O7" i="4"/>
  <c r="N2" i="3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AK2" i="1"/>
  <c r="Q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T4" i="2" s="1"/>
  <c r="AU3" i="1" s="1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AR10" i="1"/>
  <c r="AR9" i="1"/>
  <c r="AR8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N4" i="1" s="1"/>
  <c r="AK49" i="1"/>
  <c r="AK50" i="1"/>
  <c r="AK51" i="1"/>
  <c r="AK52" i="1"/>
  <c r="AK53" i="1"/>
  <c r="AK54" i="1"/>
  <c r="R3" i="4" l="1"/>
  <c r="Q4" i="3"/>
  <c r="AU4" i="1" s="1"/>
  <c r="Q3" i="3"/>
  <c r="T3" i="2"/>
  <c r="AN3" i="1"/>
</calcChain>
</file>

<file path=xl/sharedStrings.xml><?xml version="1.0" encoding="utf-8"?>
<sst xmlns="http://schemas.openxmlformats.org/spreadsheetml/2006/main" count="384" uniqueCount="120">
  <si>
    <t>Timestamp</t>
  </si>
  <si>
    <t xml:space="preserve">Nama Ibu : </t>
  </si>
  <si>
    <t>Usia Anak :</t>
  </si>
  <si>
    <t>Sri Rumani</t>
  </si>
  <si>
    <t>Shelvy Puspita</t>
  </si>
  <si>
    <t>Diana Sastrajaya</t>
  </si>
  <si>
    <t>Eva Berliana Rosway</t>
  </si>
  <si>
    <t>Emmy Damayanti</t>
  </si>
  <si>
    <t>Sulistyowati</t>
  </si>
  <si>
    <t>Amina Siti Khairun</t>
  </si>
  <si>
    <t>Sherlly Hartono</t>
  </si>
  <si>
    <t>Diana Husein</t>
  </si>
  <si>
    <t>Reyvika Aprilia Hidayat</t>
  </si>
  <si>
    <t>Devie Hendrastiti Darmawan</t>
  </si>
  <si>
    <t>Rizki Khairun Nisa</t>
  </si>
  <si>
    <t>Yuliani</t>
  </si>
  <si>
    <t>Nuning Kasiatun</t>
  </si>
  <si>
    <t>Aam Dewi Hamidah</t>
  </si>
  <si>
    <t>Lisawati Soegiharto</t>
  </si>
  <si>
    <t>Rusmini</t>
  </si>
  <si>
    <t>Lily Ciarensia Tjia</t>
  </si>
  <si>
    <t>Aisha Khairun Hana</t>
  </si>
  <si>
    <t>Amina Zahra Siti</t>
  </si>
  <si>
    <t>Luh Darwati</t>
  </si>
  <si>
    <t>Masyhuda Aditia</t>
  </si>
  <si>
    <t>Titin Supriatin</t>
  </si>
  <si>
    <t>Putri Indriyeni</t>
  </si>
  <si>
    <t>Ulfah Khairun Nisa</t>
  </si>
  <si>
    <t>Sumirna Tunggul</t>
  </si>
  <si>
    <t>Theresia Yustina Sumarlin</t>
  </si>
  <si>
    <t>Yuke Elia Susiloputro</t>
  </si>
  <si>
    <t>Rizki Nurul Islam</t>
  </si>
  <si>
    <t>Yasmin Nurul Sari</t>
  </si>
  <si>
    <t>Catherine Gina Hambali</t>
  </si>
  <si>
    <t>Enung Kuraesin</t>
  </si>
  <si>
    <t>Cinira Harsaning Aziz</t>
  </si>
  <si>
    <t>Rachmiwaty</t>
  </si>
  <si>
    <t>Nurul Hikmah Sari</t>
  </si>
  <si>
    <t>Meiliana Widjaja</t>
  </si>
  <si>
    <t>Reydita Purnamasari</t>
  </si>
  <si>
    <t>Ririn</t>
  </si>
  <si>
    <t>Lia Mitasari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</si>
  <si>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</si>
  <si>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</si>
  <si>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</si>
  <si>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</si>
  <si>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</si>
  <si>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</si>
  <si>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</si>
  <si>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</si>
  <si>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</si>
  <si>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</si>
  <si>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</si>
  <si>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</si>
  <si>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</si>
  <si>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</si>
  <si>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</si>
  <si>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</si>
  <si>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</si>
  <si>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</si>
  <si>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</si>
  <si>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</si>
  <si>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</si>
  <si>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</si>
  <si>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</si>
  <si>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</si>
  <si>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X25</t>
  </si>
  <si>
    <t>X26</t>
  </si>
  <si>
    <t>X27</t>
  </si>
  <si>
    <t>X28</t>
  </si>
  <si>
    <t>X29</t>
  </si>
  <si>
    <t>X30</t>
  </si>
  <si>
    <t>X31</t>
  </si>
  <si>
    <t>Bellyanawaty Budiman</t>
  </si>
  <si>
    <t>Binti</t>
  </si>
  <si>
    <t>Ummu Hani</t>
  </si>
  <si>
    <t>Widawati</t>
  </si>
  <si>
    <t>Dwi Sulistyowati</t>
  </si>
  <si>
    <t xml:space="preserve">Wiwik Indrijati </t>
  </si>
  <si>
    <t xml:space="preserve">Ayu Parasti </t>
  </si>
  <si>
    <t>Usia Ibu</t>
  </si>
  <si>
    <t xml:space="preserve">Rizka Hidayati </t>
  </si>
  <si>
    <t>Dyah Ajeng</t>
  </si>
  <si>
    <t>Rizka Novianti</t>
  </si>
  <si>
    <t>Ita Lailah</t>
  </si>
  <si>
    <t>Dian Octavia</t>
  </si>
  <si>
    <t>Nur Kharisma</t>
  </si>
  <si>
    <t>Iik Grahan</t>
  </si>
  <si>
    <t>Total</t>
  </si>
  <si>
    <t>N</t>
  </si>
  <si>
    <t>No</t>
  </si>
  <si>
    <t>SD</t>
  </si>
  <si>
    <t>Mean</t>
  </si>
  <si>
    <t>Kategorisasi</t>
  </si>
  <si>
    <t>Norma</t>
  </si>
  <si>
    <t>Skor</t>
  </si>
  <si>
    <t>Rendah</t>
  </si>
  <si>
    <t>X&lt; ( Mean – (1SD))</t>
  </si>
  <si>
    <t>Sedang</t>
  </si>
  <si>
    <t>≤ X &lt; (Mean + (1SD))</t>
  </si>
  <si>
    <t>Tinggi</t>
  </si>
  <si>
    <t>X ≥ (Mean + (1SD))</t>
  </si>
  <si>
    <t>%</t>
  </si>
  <si>
    <t>≤ 44</t>
  </si>
  <si>
    <t>44 s/d 93</t>
  </si>
  <si>
    <t>≥ 93</t>
  </si>
  <si>
    <t>Rata-Rata Aspek</t>
  </si>
  <si>
    <t>Aspek Parental Distress</t>
  </si>
  <si>
    <t>Aspek Difficult Distress</t>
  </si>
  <si>
    <t>Aspek Parent-child Dysfungsional Interaction</t>
  </si>
  <si>
    <t>Nilai</t>
  </si>
  <si>
    <t>≤ 19</t>
  </si>
  <si>
    <t>19 s/d 35</t>
  </si>
  <si>
    <t>≥ 35</t>
  </si>
  <si>
    <t>≤ 14</t>
  </si>
  <si>
    <t>14 s/d 26</t>
  </si>
  <si>
    <t>≥ 26</t>
  </si>
  <si>
    <t>≤ 16</t>
  </si>
  <si>
    <t>16 s/d 30</t>
  </si>
  <si>
    <t>≥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</si>
</sst>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/d/yyyy\ h:mm:ss"/>
    <numFmt numFmtId="174" formatCode="0.0"/>
  </numFmts>
  <fonts count="9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1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F8F9F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5B3F86"/>
      </right>
      <top style="thin">
        <color rgb="FF442F65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Font="1" applyFill="1" applyAlignment="1"/>
    <xf numFmtId="0" fontId="1" fillId="0" borderId="0" xfId="0" applyFont="1" applyFill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vertical="center"/>
    </xf>
    <xf numFmtId="164" fontId="1" fillId="2" borderId="5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74" fontId="0" fillId="0" borderId="0" xfId="0" applyNumberFormat="1" applyFont="1" applyFill="1" applyAlignmen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174" fontId="3" fillId="0" borderId="1" xfId="0" applyNumberFormat="1" applyFont="1" applyBorder="1" applyAlignment="1">
      <alignment horizontal="center"/>
    </xf>
    <xf numFmtId="2" fontId="0" fillId="0" borderId="0" xfId="0" applyNumberFormat="1" applyFont="1" applyAlignment="1">
      <alignment horizontal="center"/>
    </xf>
  </cellXfs>
  <cellStyles count="1">
    <cellStyle name="Normal" xfId="0" builtinId="0"/>
  </cellStyles>
  <dxfs count="89">
    <dxf>
      <numFmt numFmtId="0" formatCode="General"/>
      <fill>
        <patternFill patternType="none">
          <bgColor auto="1"/>
        </patternFill>
      </fill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bgColor auto="1"/>
        </patternFill>
      </fill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bgColor auto="1"/>
        </patternFill>
      </fill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numFmt numFmtId="0" formatCode="General"/>
      <fill>
        <patternFill patternType="none">
          <bgColor auto="1"/>
        </patternFill>
      </fill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88"/>
      <tableStyleElement type="firstRowStripe" dxfId="87"/>
      <tableStyleElement type="secondRowStripe" dxfId="8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Stres</a:t>
            </a:r>
            <a:r>
              <a:rPr lang="en-US" baseline="0"/>
              <a:t> Pengasuhan Ibu Bekerja di </a:t>
            </a:r>
          </a:p>
          <a:p>
            <a:pPr>
              <a:defRPr/>
            </a:pPr>
            <a:r>
              <a:rPr lang="en-US" baseline="0"/>
              <a:t>PT TIF-3 Unit ROC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Keseluruhan'!$AQ$7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2.314814814814823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714-4FD5-B97E-33B0712CAD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Keseluruhan'!$AP$8:$AP$10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'Data Keseluruhan'!$AQ$8:$AQ$10</c:f>
              <c:numCache>
                <c:formatCode>General</c:formatCode>
                <c:ptCount val="3"/>
                <c:pt idx="0">
                  <c:v>1</c:v>
                </c:pt>
                <c:pt idx="1">
                  <c:v>43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14-4FD5-B97E-33B0712CAD7F}"/>
            </c:ext>
          </c:extLst>
        </c:ser>
        <c:ser>
          <c:idx val="1"/>
          <c:order val="1"/>
          <c:tx>
            <c:strRef>
              <c:f>'Data Keseluruhan'!$AR$7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6.529661298609343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714-4FD5-B97E-33B0712CAD7F}"/>
                </c:ext>
              </c:extLst>
            </c:dLbl>
            <c:dLbl>
              <c:idx val="1"/>
              <c:layout>
                <c:manualLayout>
                  <c:x val="-1.0185067526415994E-16"/>
                  <c:y val="-3.703703703703707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714-4FD5-B97E-33B0712CAD7F}"/>
                </c:ext>
              </c:extLst>
            </c:dLbl>
            <c:dLbl>
              <c:idx val="2"/>
              <c:layout>
                <c:manualLayout>
                  <c:x val="-1.0185067526415994E-16"/>
                  <c:y val="-3.24074074074074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714-4FD5-B97E-33B0712CAD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'Data Keseluruhan'!$AP$8:$AP$10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'Data Keseluruhan'!$AR$8:$AR$10</c:f>
              <c:numCache>
                <c:formatCode>0%</c:formatCode>
                <c:ptCount val="3"/>
                <c:pt idx="0">
                  <c:v>1.8867924528301886E-2</c:v>
                </c:pt>
                <c:pt idx="1">
                  <c:v>0.81132075471698117</c:v>
                </c:pt>
                <c:pt idx="2">
                  <c:v>0.16981132075471697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14-4FD5-B97E-33B0712CAD7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723374432"/>
        <c:axId val="1981498304"/>
      </c:barChart>
      <c:catAx>
        <c:axId val="172337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1498304"/>
        <c:crosses val="autoZero"/>
        <c:auto val="1"/>
        <c:lblAlgn val="ctr"/>
        <c:lblOffset val="100"/>
        <c:noMultiLvlLbl val="0"/>
      </c:catAx>
      <c:valAx>
        <c:axId val="1981498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Jumlah Karyawan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337443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Rata-Rata Berdasarkan Aspek </a:t>
            </a:r>
          </a:p>
          <a:p>
            <a:pPr>
              <a:defRPr/>
            </a:pPr>
            <a:r>
              <a:rPr lang="en-US"/>
              <a:t>Stres</a:t>
            </a:r>
            <a:r>
              <a:rPr lang="en-US" baseline="0"/>
              <a:t> Pengasuhan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Keseluruhan'!$AU$2</c:f>
              <c:strCache>
                <c:ptCount val="1"/>
                <c:pt idx="0">
                  <c:v>Nilai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Keseluruhan'!$AT$3:$AT$5</c:f>
              <c:strCache>
                <c:ptCount val="3"/>
                <c:pt idx="0">
                  <c:v>Aspek Parental Distress</c:v>
                </c:pt>
                <c:pt idx="1">
                  <c:v>Aspek Difficult Distress</c:v>
                </c:pt>
                <c:pt idx="2">
                  <c:v>Aspek Parent-child Dysfungsional Interaction</c:v>
                </c:pt>
              </c:strCache>
            </c:strRef>
          </c:cat>
          <c:val>
            <c:numRef>
              <c:f>'Data Keseluruhan'!$AU$3:$AU$5</c:f>
              <c:numCache>
                <c:formatCode>0.0</c:formatCode>
                <c:ptCount val="3"/>
                <c:pt idx="0">
                  <c:v>27.339622641509433</c:v>
                </c:pt>
                <c:pt idx="1">
                  <c:v>20.716981132075471</c:v>
                </c:pt>
                <c:pt idx="2">
                  <c:v>23.69811320754717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5-4FB2-ACCF-CCDEB80BEFA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2000940704"/>
        <c:axId val="1961936784"/>
      </c:barChart>
      <c:catAx>
        <c:axId val="2000940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1936784"/>
        <c:crosses val="autoZero"/>
        <c:auto val="1"/>
        <c:lblAlgn val="ctr"/>
        <c:lblOffset val="100"/>
        <c:noMultiLvlLbl val="0"/>
      </c:catAx>
      <c:valAx>
        <c:axId val="1961936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Rata-Rata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094070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Kategori Stres Pengasuhan Ibu Bekerja berdasarkan Aspek Parental Distress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'Parental Distress'!$W$7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'Parental Distress'!$V$8:$V$10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'Parental Distress'!$W$8:$W$10</c:f>
              <c:numCache>
                <c:formatCode>General</c:formatCode>
                <c:ptCount val="3"/>
                <c:pt idx="0">
                  <c:v>8</c:v>
                </c:pt>
                <c:pt idx="1">
                  <c:v>36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06-4C04-B440-1AB806C0A4B6}"/>
            </c:ext>
          </c:extLst>
        </c:ser>
        <c:ser>
          <c:idx val="1"/>
          <c:order val="1"/>
          <c:tx>
            <c:strRef>
              <c:f>'Parental Distress'!$X$7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4.609718375244868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306-4C04-B440-1AB806C0A4B6}"/>
                </c:ext>
              </c:extLst>
            </c:dLbl>
            <c:dLbl>
              <c:idx val="1"/>
              <c:layout>
                <c:manualLayout>
                  <c:x val="0"/>
                  <c:y val="5.53166205029383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06-4C04-B440-1AB806C0A4B6}"/>
                </c:ext>
              </c:extLst>
            </c:dLbl>
            <c:dLbl>
              <c:idx val="2"/>
              <c:layout>
                <c:manualLayout>
                  <c:x val="-1.0193354643478507E-16"/>
                  <c:y val="-3.226802862671416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306-4C04-B440-1AB806C0A4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'Parental Distress'!$V$8:$V$10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'Parental Distress'!$X$8:$X$10</c:f>
              <c:numCache>
                <c:formatCode>0%</c:formatCode>
                <c:ptCount val="3"/>
                <c:pt idx="0">
                  <c:v>0.15094339622641509</c:v>
                </c:pt>
                <c:pt idx="1">
                  <c:v>0.67924528301886788</c:v>
                </c:pt>
                <c:pt idx="2">
                  <c:v>0.16981132075471697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06-4C04-B440-1AB806C0A4B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867737360"/>
        <c:axId val="128833472"/>
      </c:barChart>
      <c:catAx>
        <c:axId val="186773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833472"/>
        <c:crosses val="autoZero"/>
        <c:auto val="1"/>
        <c:lblAlgn val="ctr"/>
        <c:lblOffset val="100"/>
        <c:noMultiLvlLbl val="0"/>
      </c:catAx>
      <c:valAx>
        <c:axId val="12883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Jumlah</a:t>
                </a:r>
                <a:r>
                  <a:rPr lang="en-US" baseline="0"/>
                  <a:t> Karyawan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7373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Kategori Stres Pengasuhan Ibu Bekerja berdasarkan Aspek Difficult Child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'Difficult Child'!$T$7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'Difficult Child'!$S$8:$S$10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'Difficult Child'!$T$8:$T$10</c:f>
              <c:numCache>
                <c:formatCode>General</c:formatCode>
                <c:ptCount val="3"/>
                <c:pt idx="0">
                  <c:v>6</c:v>
                </c:pt>
                <c:pt idx="1">
                  <c:v>38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F9-4DCA-8011-F2A1B3AD1179}"/>
            </c:ext>
          </c:extLst>
        </c:ser>
        <c:ser>
          <c:idx val="1"/>
          <c:order val="1"/>
          <c:tx>
            <c:strRef>
              <c:f>'Difficult Child'!$U$7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5.490734385724099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F9-4DCA-8011-F2A1B3AD1179}"/>
                </c:ext>
              </c:extLst>
            </c:dLbl>
            <c:dLbl>
              <c:idx val="1"/>
              <c:layout>
                <c:manualLayout>
                  <c:x val="0"/>
                  <c:y val="-3.660489590482727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5F9-4DCA-8011-F2A1B3AD1179}"/>
                </c:ext>
              </c:extLst>
            </c:dLbl>
            <c:dLbl>
              <c:idx val="2"/>
              <c:layout>
                <c:manualLayout>
                  <c:x val="-1.0176587037218312E-16"/>
                  <c:y val="-2.745367192862053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5F9-4DCA-8011-F2A1B3AD11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'Difficult Child'!$S$8:$S$10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'Difficult Child'!$U$8:$U$10</c:f>
              <c:numCache>
                <c:formatCode>0%</c:formatCode>
                <c:ptCount val="3"/>
                <c:pt idx="0">
                  <c:v>0.11320754716981132</c:v>
                </c:pt>
                <c:pt idx="1">
                  <c:v>0.71698113207547165</c:v>
                </c:pt>
                <c:pt idx="2">
                  <c:v>0.16981132075471697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F9-4DCA-8011-F2A1B3AD117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634470448"/>
        <c:axId val="1965077616"/>
      </c:barChart>
      <c:catAx>
        <c:axId val="163447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077616"/>
        <c:crosses val="autoZero"/>
        <c:auto val="1"/>
        <c:lblAlgn val="ctr"/>
        <c:lblOffset val="100"/>
        <c:noMultiLvlLbl val="0"/>
      </c:catAx>
      <c:valAx>
        <c:axId val="1965077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Jumlah Karyawan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47044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Kategori Stres Pengasuhan Ibu Bekerja berdasarkan Aspek Parent-child Dysfungsional Interaction 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14312121780130724"/>
          <c:y val="2.26559640130526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'Parent-child'!$U$7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'Parent-child'!$T$8:$T$10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'Parent-child'!$U$8:$U$10</c:f>
              <c:numCache>
                <c:formatCode>General</c:formatCode>
                <c:ptCount val="3"/>
                <c:pt idx="0">
                  <c:v>6</c:v>
                </c:pt>
                <c:pt idx="1">
                  <c:v>38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68-4BC3-BB24-C7B5B7A8C90B}"/>
            </c:ext>
          </c:extLst>
        </c:ser>
        <c:ser>
          <c:idx val="1"/>
          <c:order val="1"/>
          <c:tx>
            <c:strRef>
              <c:f>'Parent-child'!$V$7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0688160942002925E-17"/>
                  <c:y val="-5.873282160586899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E68-4BC3-BB24-C7B5B7A8C90B}"/>
                </c:ext>
              </c:extLst>
            </c:dLbl>
            <c:dLbl>
              <c:idx val="1"/>
              <c:layout>
                <c:manualLayout>
                  <c:x val="0"/>
                  <c:y val="-3.624954242088434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68-4BC3-BB24-C7B5B7A8C90B}"/>
                </c:ext>
              </c:extLst>
            </c:dLbl>
            <c:dLbl>
              <c:idx val="2"/>
              <c:layout>
                <c:manualLayout>
                  <c:x val="0"/>
                  <c:y val="-3.171834961827376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E68-4BC3-BB24-C7B5B7A8C9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'Parent-child'!$T$8:$T$10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'Parent-child'!$V$8:$V$10</c:f>
              <c:numCache>
                <c:formatCode>0%</c:formatCode>
                <c:ptCount val="3"/>
                <c:pt idx="0">
                  <c:v>0.11320754716981132</c:v>
                </c:pt>
                <c:pt idx="1">
                  <c:v>0.71698113207547165</c:v>
                </c:pt>
                <c:pt idx="2">
                  <c:v>0.16981132075471697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68-4BC3-BB24-C7B5B7A8C90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773810272"/>
        <c:axId val="1965150832"/>
      </c:barChart>
      <c:catAx>
        <c:axId val="177381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150832"/>
        <c:crosses val="autoZero"/>
        <c:auto val="1"/>
        <c:lblAlgn val="ctr"/>
        <c:lblOffset val="100"/>
        <c:noMultiLvlLbl val="0"/>
      </c:catAx>
      <c:valAx>
        <c:axId val="196515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Jumlah Karyawan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381027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628650</xdr:colOff>
      <xdr:row>12</xdr:row>
      <xdr:rowOff>157162</xdr:rowOff>
    </xdr:from>
    <xdr:to>
      <xdr:col>42</xdr:col>
      <xdr:colOff>1009650</xdr:colOff>
      <xdr:row>29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1AAC26-307A-46CE-8C80-F0A99F7327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42</xdr:col>
      <xdr:colOff>1142100</xdr:colOff>
      <xdr:row>13</xdr:row>
      <xdr:rowOff>7727</xdr:rowOff>
    </xdr:from>
    <xdr:to>
      <xdr:col>46</xdr:col>
      <xdr:colOff>421435</xdr:colOff>
      <xdr:row>30</xdr:row>
      <xdr:rowOff>1257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A86EFAB-E1DB-4D7A-B0EE-DE0367F0D9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295275</xdr:colOff>
      <xdr:row>14</xdr:row>
      <xdr:rowOff>19050</xdr:rowOff>
    </xdr:from>
    <xdr:to>
      <xdr:col>23</xdr:col>
      <xdr:colOff>523875</xdr:colOff>
      <xdr:row>31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5404F5-A7A8-4D24-A5D7-99F200D8DF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338137</xdr:colOff>
      <xdr:row>12</xdr:row>
      <xdr:rowOff>66675</xdr:rowOff>
    </xdr:from>
    <xdr:to>
      <xdr:col>20</xdr:col>
      <xdr:colOff>566737</xdr:colOff>
      <xdr:row>29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DD6054-824F-45E0-92D1-1A8D9CF9A2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291353</xdr:colOff>
      <xdr:row>11</xdr:row>
      <xdr:rowOff>129989</xdr:rowOff>
    </xdr:from>
    <xdr:to>
      <xdr:col>22</xdr:col>
      <xdr:colOff>537882</xdr:colOff>
      <xdr:row>29</xdr:row>
      <xdr:rowOff>49306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AF67D2-2336-40C7-AD21-5DD1D84F5E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B1:AK54" headerRowDxfId="85">
  <sortState ref="B2:AK54">
    <sortCondition ref="B2:B54"/>
  </sortState>
  <tableColumns count="36">
    <tableColumn id="1" xr3:uid="{00000000-0010-0000-0000-000001000000}" name="Timestamp" dataDxfId="84"/>
    <tableColumn id="2" xr3:uid="{00000000-0010-0000-0000-000002000000}" name="Nama Ibu : " dataDxfId="83"/>
    <tableColumn id="36" xr3:uid="{50752A6E-9A6E-41B1-BB7E-8E4441DB25E9}" name="Usia Ibu" dataDxfId="50"/>
    <tableColumn id="3" xr3:uid="{00000000-0010-0000-0000-000003000000}" name="Usia Anak :" dataDxfId="82"/>
    <tableColumn id="4" xr3:uid="{00000000-0010-0000-0000-000004000000}" name="X1" dataDxfId="81"/>
    <tableColumn id="5" xr3:uid="{00000000-0010-0000-0000-000005000000}" name="X2" dataDxfId="80"/>
    <tableColumn id="6" xr3:uid="{00000000-0010-0000-0000-000006000000}" name="X3" dataDxfId="79"/>
    <tableColumn id="7" xr3:uid="{00000000-0010-0000-0000-000007000000}" name="X4" dataDxfId="78"/>
    <tableColumn id="8" xr3:uid="{00000000-0010-0000-0000-000008000000}" name="X5" dataDxfId="77"/>
    <tableColumn id="9" xr3:uid="{00000000-0010-0000-0000-000009000000}" name="X6" dataDxfId="76"/>
    <tableColumn id="10" xr3:uid="{00000000-0010-0000-0000-00000A000000}" name="X7" dataDxfId="75"/>
    <tableColumn id="11" xr3:uid="{00000000-0010-0000-0000-00000B000000}" name="X8" dataDxfId="74"/>
    <tableColumn id="12" xr3:uid="{00000000-0010-0000-0000-00000C000000}" name="X9" dataDxfId="73"/>
    <tableColumn id="13" xr3:uid="{00000000-0010-0000-0000-00000D000000}" name="X10" dataDxfId="72"/>
    <tableColumn id="14" xr3:uid="{00000000-0010-0000-0000-00000E000000}" name="X11" dataDxfId="71"/>
    <tableColumn id="15" xr3:uid="{00000000-0010-0000-0000-00000F000000}" name="X12" dataDxfId="70"/>
    <tableColumn id="16" xr3:uid="{00000000-0010-0000-0000-000010000000}" name="X13" dataDxfId="69"/>
    <tableColumn id="17" xr3:uid="{00000000-0010-0000-0000-000011000000}" name="X14" dataDxfId="68"/>
    <tableColumn id="18" xr3:uid="{00000000-0010-0000-0000-000012000000}" name="X15" dataDxfId="67"/>
    <tableColumn id="19" xr3:uid="{00000000-0010-0000-0000-000013000000}" name="X16" dataDxfId="66"/>
    <tableColumn id="20" xr3:uid="{00000000-0010-0000-0000-000014000000}" name="X17" dataDxfId="65"/>
    <tableColumn id="21" xr3:uid="{00000000-0010-0000-0000-000015000000}" name="X18" dataDxfId="64"/>
    <tableColumn id="22" xr3:uid="{00000000-0010-0000-0000-000016000000}" name="X19" dataDxfId="63"/>
    <tableColumn id="23" xr3:uid="{00000000-0010-0000-0000-000017000000}" name="X20" dataDxfId="62"/>
    <tableColumn id="24" xr3:uid="{00000000-0010-0000-0000-000018000000}" name="X21" dataDxfId="61"/>
    <tableColumn id="25" xr3:uid="{00000000-0010-0000-0000-000019000000}" name="X22" dataDxfId="60"/>
    <tableColumn id="26" xr3:uid="{00000000-0010-0000-0000-00001A000000}" name="X23" dataDxfId="59"/>
    <tableColumn id="27" xr3:uid="{00000000-0010-0000-0000-00001B000000}" name="X24" dataDxfId="58"/>
    <tableColumn id="28" xr3:uid="{00000000-0010-0000-0000-00001C000000}" name="X25" dataDxfId="57"/>
    <tableColumn id="29" xr3:uid="{00000000-0010-0000-0000-00001D000000}" name="X26" dataDxfId="56"/>
    <tableColumn id="30" xr3:uid="{00000000-0010-0000-0000-00001E000000}" name="X27" dataDxfId="55"/>
    <tableColumn id="31" xr3:uid="{00000000-0010-0000-0000-00001F000000}" name="X28" dataDxfId="54"/>
    <tableColumn id="32" xr3:uid="{00000000-0010-0000-0000-000020000000}" name="X29" dataDxfId="53"/>
    <tableColumn id="33" xr3:uid="{00000000-0010-0000-0000-000021000000}" name="X30" dataDxfId="52"/>
    <tableColumn id="34" xr3:uid="{00000000-0010-0000-0000-000022000000}" name="X31" dataDxfId="51"/>
    <tableColumn id="37" xr3:uid="{99458FDF-E937-4F40-8182-18DF93747DC4}" name="Total" dataDxfId="49">
      <calculatedColumnFormula>SUM(Form_Responses1[[#This Row],[X1]:[X31]])</calculatedColumnFormula>
    </tableColumn>
  </tableColumns>
  <tableStyleInfo name="Form Responses 1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13B5FD1-E0C1-4A33-9CDD-8FC834844F4E}" name="Form_Responses13" displayName="Form_Responses13" ref="A1:Q54" headerRowDxfId="48">
  <sortState ref="A2:Q54">
    <sortCondition ref="A2:A54"/>
  </sortState>
  <tableColumns count="17">
    <tableColumn id="1" xr3:uid="{484DEB52-518C-45C7-A2C6-9F4AAB9B4F48}" name="Timestamp" dataDxfId="47"/>
    <tableColumn id="2" xr3:uid="{6D2C814E-618F-4B78-B5CB-A0BA0BDE9CB0}" name="Nama Ibu : " dataDxfId="46"/>
    <tableColumn id="36" xr3:uid="{5A6C621D-BC1E-48B3-A5E0-5845D5BFD623}" name="Usia Ibu" dataDxfId="45"/>
    <tableColumn id="3" xr3:uid="{50879173-0EDE-40AD-9E51-6CBC5C034440}" name="Usia Anak :" dataDxfId="44"/>
    <tableColumn id="4" xr3:uid="{D067E0B1-701D-4AA7-B25B-254574FDBD1F}" name="X1" dataDxfId="43"/>
    <tableColumn id="5" xr3:uid="{49A38E64-89E6-4839-87DC-6265EA67F580}" name="X2" dataDxfId="42"/>
    <tableColumn id="6" xr3:uid="{36FB31EE-2359-4D77-8D68-669A64904B0A}" name="X3" dataDxfId="41"/>
    <tableColumn id="7" xr3:uid="{3DFC62EE-236F-40A4-AEF1-BE5CDA33C1C4}" name="X4" dataDxfId="40"/>
    <tableColumn id="8" xr3:uid="{131C9C02-5A59-44BA-9A6F-D18BF559123F}" name="X5" dataDxfId="39"/>
    <tableColumn id="9" xr3:uid="{BACF6FEA-CAC0-45C9-A4DA-83862FBC2908}" name="X6" dataDxfId="38"/>
    <tableColumn id="10" xr3:uid="{0DE980FC-663A-4647-8E39-727B9B4DEA87}" name="X7" dataDxfId="37"/>
    <tableColumn id="11" xr3:uid="{F5DAAB55-954F-4EA3-B06E-3F5514357E6C}" name="X8" dataDxfId="36"/>
    <tableColumn id="12" xr3:uid="{27BF046E-C756-4EE0-9F0A-0BE147AEF197}" name="X9" dataDxfId="35"/>
    <tableColumn id="13" xr3:uid="{3C68E6F3-266E-4591-A46C-02B01D5C105E}" name="X10" dataDxfId="34"/>
    <tableColumn id="14" xr3:uid="{F15E6A14-DDC1-4781-B924-0CCB8945092C}" name="X11" dataDxfId="33"/>
    <tableColumn id="15" xr3:uid="{6BF715E6-BD13-4409-A8C4-FEBD8020EE90}" name="X12" dataDxfId="32"/>
    <tableColumn id="37" xr3:uid="{BC5BBBC5-A186-4F8B-BD96-81DF7F060F98}" name="Total" dataDxfId="2">
      <calculatedColumnFormula>SUM(Form_Responses13[[#This Row],[X1]:[X12]])</calculatedColumnFormula>
    </tableColumn>
  </tableColumns>
  <tableStyleInfo name="Form Responses 1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B9BB772-B7C0-4759-92FC-1D678BF11A03}" name="Form_Responses14" displayName="Form_Responses14" ref="A1:N54" headerRowDxfId="31">
  <sortState ref="A2:N54">
    <sortCondition ref="A2:A54"/>
  </sortState>
  <tableColumns count="14">
    <tableColumn id="1" xr3:uid="{DD55289A-8CEE-48C6-8311-AB8C1B6D3F8A}" name="Timestamp" dataDxfId="30"/>
    <tableColumn id="2" xr3:uid="{AB83631F-ECCE-4F3F-B5B4-213683BA1A87}" name="Nama Ibu : " dataDxfId="29"/>
    <tableColumn id="36" xr3:uid="{B5AF6C4B-46FD-4A41-A081-C46DFF51B026}" name="Usia Ibu" dataDxfId="28"/>
    <tableColumn id="3" xr3:uid="{D678B5B3-8287-480E-BAAA-FE455F4216C3}" name="Usia Anak :" dataDxfId="27"/>
    <tableColumn id="26" xr3:uid="{D46942B3-40CE-44E0-B231-40BD252C8AB1}" name="X23" dataDxfId="26"/>
    <tableColumn id="27" xr3:uid="{AE6D7871-C120-48E0-AA1B-9BC52A22C167}" name="X24" dataDxfId="25"/>
    <tableColumn id="28" xr3:uid="{59D2E2B0-6B23-4B96-BDC5-E124A702AFED}" name="X25" dataDxfId="24"/>
    <tableColumn id="29" xr3:uid="{23680C59-0CB3-4BC9-9A8F-15C6D5B37399}" name="X26" dataDxfId="23"/>
    <tableColumn id="30" xr3:uid="{48F20909-CC9A-4951-9175-B314968739A1}" name="X27" dataDxfId="22"/>
    <tableColumn id="31" xr3:uid="{E9C83500-1506-4B80-84AD-55522A6944B9}" name="X28" dataDxfId="21"/>
    <tableColumn id="32" xr3:uid="{9BD9F357-5D61-4C46-9D5F-E795E300066B}" name="X29" dataDxfId="20"/>
    <tableColumn id="33" xr3:uid="{E086A0F2-F4EB-406D-B6DD-0096A7BB59BF}" name="X30" dataDxfId="19"/>
    <tableColumn id="34" xr3:uid="{4291E446-F4C7-4507-BC03-429219825E67}" name="X31" dataDxfId="18"/>
    <tableColumn id="37" xr3:uid="{036DA744-DC16-4243-9AD2-7E79DF083AE4}" name="Total" dataDxfId="1">
      <calculatedColumnFormula>SUM(Form_Responses14[[#This Row],[X23]:[X31]])</calculatedColumnFormula>
    </tableColumn>
  </tableColumns>
  <tableStyleInfo name="Form Responses 1-style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B0E3158-B3AA-4D71-8A96-9251EBEBFA0F}" name="Form_Responses16" displayName="Form_Responses16" ref="A1:O54" headerRowDxfId="17">
  <sortState ref="A2:O54">
    <sortCondition ref="O2:O54"/>
  </sortState>
  <tableColumns count="15">
    <tableColumn id="1" xr3:uid="{4C43FE6D-0065-4464-9AC8-D70B96285D28}" name="Timestamp" dataDxfId="16"/>
    <tableColumn id="2" xr3:uid="{A0B2BD14-884E-45A5-917C-8118E2E826BB}" name="Nama Ibu : " dataDxfId="15"/>
    <tableColumn id="36" xr3:uid="{D2EFB84B-09B4-4FE1-8377-B53C6EF105BC}" name="Usia Ibu" dataDxfId="14"/>
    <tableColumn id="3" xr3:uid="{98C10601-CF91-4348-A3CB-B11DE890A189}" name="Usia Anak :" dataDxfId="13"/>
    <tableColumn id="16" xr3:uid="{B3FDA6AD-DF23-475D-9A62-E345BD3F5E42}" name="X13" dataDxfId="12"/>
    <tableColumn id="17" xr3:uid="{191C3268-8FF1-4808-A094-2229A0297FBA}" name="X14" dataDxfId="11"/>
    <tableColumn id="18" xr3:uid="{0A37645D-1D16-42BB-ACAC-8B7AC4A2ADA7}" name="X15" dataDxfId="10"/>
    <tableColumn id="19" xr3:uid="{510E38E8-59E0-4914-A482-0625E86D8476}" name="X16" dataDxfId="9"/>
    <tableColumn id="20" xr3:uid="{2A39D10E-5F68-47BF-B7FF-2B5B0967CA9F}" name="X17" dataDxfId="8"/>
    <tableColumn id="21" xr3:uid="{ACB4AC06-6364-4E8E-A8F1-4595305E98B8}" name="X18" dataDxfId="7"/>
    <tableColumn id="22" xr3:uid="{82342287-3D2D-45B0-8A96-D91925108C95}" name="X19" dataDxfId="6"/>
    <tableColumn id="23" xr3:uid="{D7440BEE-491B-474C-8403-2DD2FCE64D93}" name="X20" dataDxfId="5"/>
    <tableColumn id="24" xr3:uid="{1E960CDB-1123-4458-9820-9433B9DA801D}" name="X21" dataDxfId="4"/>
    <tableColumn id="25" xr3:uid="{B4659A27-9AE4-49B1-96E6-0294C9E0CFCE}" name="X22" dataDxfId="3"/>
    <tableColumn id="37" xr3:uid="{C276C230-8BB6-46A4-AE74-0DCD977086B2}" name="Total" dataDxfId="0">
      <calculatedColumnFormula>SUM(Form_Responses16[[#This Row],[X13]:[X22]])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U57"/>
  <sheetViews>
    <sheetView topLeftCell="AH1" zoomScale="106" zoomScaleNormal="106" workbookViewId="0">
      <pane ySplit="1" topLeftCell="A2" activePane="bottomLeft" state="frozen"/>
      <selection pane="bottomLeft" activeCell="AP2" sqref="AP2:AR10"/>
    </sheetView>
  </sheetViews>
  <sheetFormatPr defaultColWidth="12.5703125" defaultRowHeight="15.75" customHeight="1" x14ac:dyDescent="0.2"/>
  <cols>
    <col min="2" max="2" width="18.85546875" customWidth="1"/>
    <col min="3" max="3" width="25.7109375" bestFit="1" customWidth="1"/>
    <col min="4" max="4" width="12.28515625" style="1" customWidth="1"/>
    <col min="5" max="5" width="18.85546875" style="1" customWidth="1"/>
    <col min="6" max="36" width="8.7109375" customWidth="1"/>
    <col min="37" max="37" width="12.7109375" style="23" customWidth="1"/>
    <col min="38" max="42" width="12.5703125" style="2" customWidth="1"/>
    <col min="43" max="43" width="17.5703125" bestFit="1" customWidth="1"/>
    <col min="46" max="46" width="36.85546875" bestFit="1" customWidth="1"/>
  </cols>
  <sheetData>
    <row r="1" spans="1:47" ht="12.75" x14ac:dyDescent="0.2">
      <c r="A1" s="18" t="s">
        <v>90</v>
      </c>
      <c r="B1" s="15" t="s">
        <v>0</v>
      </c>
      <c r="C1" s="4" t="s">
        <v>1</v>
      </c>
      <c r="D1" s="10" t="s">
        <v>80</v>
      </c>
      <c r="E1" s="4" t="s">
        <v>2</v>
      </c>
      <c r="F1" s="4" t="s">
        <v>42</v>
      </c>
      <c r="G1" s="4" t="s">
        <v>43</v>
      </c>
      <c r="H1" s="4" t="s">
        <v>44</v>
      </c>
      <c r="I1" s="4" t="s">
        <v>45</v>
      </c>
      <c r="J1" s="4" t="s">
        <v>46</v>
      </c>
      <c r="K1" s="4" t="s">
        <v>47</v>
      </c>
      <c r="L1" s="4" t="s">
        <v>48</v>
      </c>
      <c r="M1" s="4" t="s">
        <v>49</v>
      </c>
      <c r="N1" s="4" t="s">
        <v>50</v>
      </c>
      <c r="O1" s="4" t="s">
        <v>51</v>
      </c>
      <c r="P1" s="4" t="s">
        <v>52</v>
      </c>
      <c r="Q1" s="4" t="s">
        <v>53</v>
      </c>
      <c r="R1" s="4" t="s">
        <v>54</v>
      </c>
      <c r="S1" s="4" t="s">
        <v>55</v>
      </c>
      <c r="T1" s="4" t="s">
        <v>56</v>
      </c>
      <c r="U1" s="4" t="s">
        <v>57</v>
      </c>
      <c r="V1" s="4" t="s">
        <v>58</v>
      </c>
      <c r="W1" s="4" t="s">
        <v>59</v>
      </c>
      <c r="X1" s="4" t="s">
        <v>60</v>
      </c>
      <c r="Y1" s="4" t="s">
        <v>61</v>
      </c>
      <c r="Z1" s="4" t="s">
        <v>62</v>
      </c>
      <c r="AA1" s="4" t="s">
        <v>63</v>
      </c>
      <c r="AB1" s="4" t="s">
        <v>64</v>
      </c>
      <c r="AC1" s="4" t="s">
        <v>65</v>
      </c>
      <c r="AD1" s="4" t="s">
        <v>66</v>
      </c>
      <c r="AE1" s="4" t="s">
        <v>67</v>
      </c>
      <c r="AF1" s="4" t="s">
        <v>68</v>
      </c>
      <c r="AG1" s="4" t="s">
        <v>69</v>
      </c>
      <c r="AH1" s="4" t="s">
        <v>70</v>
      </c>
      <c r="AI1" s="4" t="s">
        <v>71</v>
      </c>
      <c r="AJ1" s="4" t="s">
        <v>72</v>
      </c>
      <c r="AK1" s="14" t="s">
        <v>88</v>
      </c>
    </row>
    <row r="2" spans="1:47" ht="12.75" x14ac:dyDescent="0.2">
      <c r="A2" s="19">
        <v>1</v>
      </c>
      <c r="B2" s="16">
        <v>45618.468130995374</v>
      </c>
      <c r="C2" s="8" t="s">
        <v>81</v>
      </c>
      <c r="D2" s="11">
        <v>32</v>
      </c>
      <c r="E2" s="5">
        <v>4</v>
      </c>
      <c r="F2" s="6">
        <v>3</v>
      </c>
      <c r="G2" s="6">
        <v>2</v>
      </c>
      <c r="H2" s="6">
        <v>2</v>
      </c>
      <c r="I2" s="6">
        <v>2</v>
      </c>
      <c r="J2" s="6">
        <v>2</v>
      </c>
      <c r="K2" s="6">
        <v>2</v>
      </c>
      <c r="L2" s="6">
        <v>3</v>
      </c>
      <c r="M2" s="6">
        <v>2</v>
      </c>
      <c r="N2" s="6">
        <v>2</v>
      </c>
      <c r="O2" s="6">
        <v>2</v>
      </c>
      <c r="P2" s="6">
        <v>2</v>
      </c>
      <c r="Q2" s="6">
        <v>2</v>
      </c>
      <c r="R2" s="6">
        <v>3</v>
      </c>
      <c r="S2" s="6">
        <v>3</v>
      </c>
      <c r="T2" s="6">
        <v>2</v>
      </c>
      <c r="U2" s="6">
        <v>2</v>
      </c>
      <c r="V2" s="6">
        <v>2</v>
      </c>
      <c r="W2" s="6">
        <v>2</v>
      </c>
      <c r="X2" s="6">
        <v>3</v>
      </c>
      <c r="Y2" s="6">
        <v>2</v>
      </c>
      <c r="Z2" s="6">
        <v>2</v>
      </c>
      <c r="AA2" s="6">
        <v>3</v>
      </c>
      <c r="AB2" s="6">
        <v>2</v>
      </c>
      <c r="AC2" s="6">
        <v>2</v>
      </c>
      <c r="AD2" s="6">
        <v>2</v>
      </c>
      <c r="AE2" s="6">
        <v>2</v>
      </c>
      <c r="AF2" s="6">
        <v>2</v>
      </c>
      <c r="AG2" s="6">
        <v>3</v>
      </c>
      <c r="AH2" s="6">
        <v>2</v>
      </c>
      <c r="AI2" s="6">
        <v>2</v>
      </c>
      <c r="AJ2" s="6">
        <v>2</v>
      </c>
      <c r="AK2" s="20">
        <f>SUM(Form_Responses1[[#This Row],[X1]:[X31]])</f>
        <v>69</v>
      </c>
      <c r="AM2" s="13" t="s">
        <v>89</v>
      </c>
      <c r="AN2" s="2">
        <v>53</v>
      </c>
      <c r="AP2" s="25" t="s">
        <v>93</v>
      </c>
      <c r="AQ2" s="25" t="s">
        <v>94</v>
      </c>
      <c r="AR2" s="25" t="s">
        <v>95</v>
      </c>
      <c r="AT2" s="25" t="s">
        <v>106</v>
      </c>
      <c r="AU2" s="34" t="s">
        <v>110</v>
      </c>
    </row>
    <row r="3" spans="1:47" ht="12.75" x14ac:dyDescent="0.2">
      <c r="A3" s="19">
        <v>2</v>
      </c>
      <c r="B3" s="16">
        <v>45618.469024039354</v>
      </c>
      <c r="C3" s="9" t="s">
        <v>82</v>
      </c>
      <c r="D3" s="11">
        <v>35</v>
      </c>
      <c r="E3" s="5">
        <v>12</v>
      </c>
      <c r="F3" s="6">
        <v>2</v>
      </c>
      <c r="G3" s="6">
        <v>2</v>
      </c>
      <c r="H3" s="6">
        <v>2</v>
      </c>
      <c r="I3" s="6">
        <v>2</v>
      </c>
      <c r="J3" s="6">
        <v>2</v>
      </c>
      <c r="K3" s="6">
        <v>2</v>
      </c>
      <c r="L3" s="6">
        <v>2</v>
      </c>
      <c r="M3" s="6">
        <v>1</v>
      </c>
      <c r="N3" s="6">
        <v>1</v>
      </c>
      <c r="O3" s="6">
        <v>2</v>
      </c>
      <c r="P3" s="6">
        <v>2</v>
      </c>
      <c r="Q3" s="6">
        <v>2</v>
      </c>
      <c r="R3" s="6">
        <v>3</v>
      </c>
      <c r="S3" s="6">
        <v>4</v>
      </c>
      <c r="T3" s="6">
        <v>1</v>
      </c>
      <c r="U3" s="6">
        <v>1</v>
      </c>
      <c r="V3" s="6">
        <v>1</v>
      </c>
      <c r="W3" s="6">
        <v>1</v>
      </c>
      <c r="X3" s="6">
        <v>3</v>
      </c>
      <c r="Y3" s="6">
        <v>2</v>
      </c>
      <c r="Z3" s="6">
        <v>2</v>
      </c>
      <c r="AA3" s="6">
        <v>1</v>
      </c>
      <c r="AB3" s="6">
        <v>1</v>
      </c>
      <c r="AC3" s="6">
        <v>1</v>
      </c>
      <c r="AD3" s="6">
        <v>1</v>
      </c>
      <c r="AE3" s="6">
        <v>1</v>
      </c>
      <c r="AF3" s="6">
        <v>1</v>
      </c>
      <c r="AG3" s="6">
        <v>1</v>
      </c>
      <c r="AH3" s="6">
        <v>1</v>
      </c>
      <c r="AI3" s="6">
        <v>1</v>
      </c>
      <c r="AJ3" s="6">
        <v>1</v>
      </c>
      <c r="AK3" s="21">
        <f>SUM(Form_Responses1[[#This Row],[X1]:[X31]])</f>
        <v>50</v>
      </c>
      <c r="AM3" s="13" t="s">
        <v>91</v>
      </c>
      <c r="AN3" s="24">
        <f>STDEV(Form_Responses1[Total])</f>
        <v>21.70067852570633</v>
      </c>
      <c r="AP3" s="26" t="s">
        <v>96</v>
      </c>
      <c r="AQ3" s="26" t="s">
        <v>97</v>
      </c>
      <c r="AR3" s="26" t="s">
        <v>103</v>
      </c>
      <c r="AT3" s="31" t="s">
        <v>107</v>
      </c>
      <c r="AU3" s="35">
        <f>'Parental Distress'!T4</f>
        <v>27.339622641509433</v>
      </c>
    </row>
    <row r="4" spans="1:47" ht="12.75" x14ac:dyDescent="0.2">
      <c r="A4" s="19">
        <v>3</v>
      </c>
      <c r="B4" s="16">
        <v>45618.46907259259</v>
      </c>
      <c r="C4" s="8" t="s">
        <v>83</v>
      </c>
      <c r="D4" s="11">
        <v>36</v>
      </c>
      <c r="E4" s="5">
        <v>7</v>
      </c>
      <c r="F4" s="6">
        <v>2</v>
      </c>
      <c r="G4" s="6">
        <v>2</v>
      </c>
      <c r="H4" s="6">
        <v>2</v>
      </c>
      <c r="I4" s="6">
        <v>2</v>
      </c>
      <c r="J4" s="6">
        <v>2</v>
      </c>
      <c r="K4" s="6">
        <v>3</v>
      </c>
      <c r="L4" s="6">
        <v>2</v>
      </c>
      <c r="M4" s="6">
        <v>2</v>
      </c>
      <c r="N4" s="6">
        <v>2</v>
      </c>
      <c r="O4" s="6">
        <v>2</v>
      </c>
      <c r="P4" s="6">
        <v>2</v>
      </c>
      <c r="Q4" s="6">
        <v>2</v>
      </c>
      <c r="R4" s="6">
        <v>3</v>
      </c>
      <c r="S4" s="6">
        <v>3</v>
      </c>
      <c r="T4" s="6">
        <v>2</v>
      </c>
      <c r="U4" s="6">
        <v>2</v>
      </c>
      <c r="V4" s="6">
        <v>2</v>
      </c>
      <c r="W4" s="6">
        <v>2</v>
      </c>
      <c r="X4" s="6">
        <v>2</v>
      </c>
      <c r="Y4" s="6">
        <v>2</v>
      </c>
      <c r="Z4" s="6">
        <v>2</v>
      </c>
      <c r="AA4" s="6">
        <v>3</v>
      </c>
      <c r="AB4" s="6">
        <v>2</v>
      </c>
      <c r="AC4" s="6">
        <v>2</v>
      </c>
      <c r="AD4" s="6">
        <v>2</v>
      </c>
      <c r="AE4" s="6">
        <v>2</v>
      </c>
      <c r="AF4" s="6">
        <v>2</v>
      </c>
      <c r="AG4" s="6">
        <v>2</v>
      </c>
      <c r="AH4" s="6">
        <v>2</v>
      </c>
      <c r="AI4" s="6">
        <v>2</v>
      </c>
      <c r="AJ4" s="6">
        <v>2</v>
      </c>
      <c r="AK4" s="21">
        <f>SUM(Form_Responses1[[#This Row],[X1]:[X31]])</f>
        <v>66</v>
      </c>
      <c r="AM4" s="13" t="s">
        <v>92</v>
      </c>
      <c r="AN4" s="24">
        <f>AVERAGE(Form_Responses1[Total])</f>
        <v>71.754716981132077</v>
      </c>
      <c r="AP4" s="26" t="s">
        <v>98</v>
      </c>
      <c r="AQ4" s="26" t="s">
        <v>99</v>
      </c>
      <c r="AR4" s="26" t="s">
        <v>104</v>
      </c>
      <c r="AT4" s="31" t="s">
        <v>108</v>
      </c>
      <c r="AU4" s="35">
        <f>'Difficult Child'!Q4</f>
        <v>20.716981132075471</v>
      </c>
    </row>
    <row r="5" spans="1:47" ht="12.75" x14ac:dyDescent="0.2">
      <c r="A5" s="19">
        <v>4</v>
      </c>
      <c r="B5" s="16">
        <v>45618.470818402777</v>
      </c>
      <c r="C5" s="9" t="s">
        <v>84</v>
      </c>
      <c r="D5" s="11">
        <v>33</v>
      </c>
      <c r="E5" s="5">
        <v>6</v>
      </c>
      <c r="F5" s="6">
        <v>2</v>
      </c>
      <c r="G5" s="6">
        <v>2</v>
      </c>
      <c r="H5" s="6">
        <v>1</v>
      </c>
      <c r="I5" s="6">
        <v>2</v>
      </c>
      <c r="J5" s="6">
        <v>2</v>
      </c>
      <c r="K5" s="6">
        <v>2</v>
      </c>
      <c r="L5" s="6">
        <v>2</v>
      </c>
      <c r="M5" s="6">
        <v>1</v>
      </c>
      <c r="N5" s="6">
        <v>1</v>
      </c>
      <c r="O5" s="6">
        <v>2</v>
      </c>
      <c r="P5" s="6">
        <v>2</v>
      </c>
      <c r="Q5" s="6">
        <v>2</v>
      </c>
      <c r="R5" s="6">
        <v>3</v>
      </c>
      <c r="S5" s="6">
        <v>4</v>
      </c>
      <c r="T5" s="6">
        <v>1</v>
      </c>
      <c r="U5" s="6">
        <v>1</v>
      </c>
      <c r="V5" s="6">
        <v>2</v>
      </c>
      <c r="W5" s="6">
        <v>2</v>
      </c>
      <c r="X5" s="6">
        <v>3</v>
      </c>
      <c r="Y5" s="6">
        <v>2</v>
      </c>
      <c r="Z5" s="6">
        <v>2</v>
      </c>
      <c r="AA5" s="6">
        <v>3</v>
      </c>
      <c r="AB5" s="6">
        <v>2</v>
      </c>
      <c r="AC5" s="6">
        <v>2</v>
      </c>
      <c r="AD5" s="6">
        <v>2</v>
      </c>
      <c r="AE5" s="6">
        <v>3</v>
      </c>
      <c r="AF5" s="6">
        <v>2</v>
      </c>
      <c r="AG5" s="6">
        <v>2</v>
      </c>
      <c r="AH5" s="6">
        <v>2</v>
      </c>
      <c r="AI5" s="6">
        <v>1</v>
      </c>
      <c r="AJ5" s="6">
        <v>1</v>
      </c>
      <c r="AK5" s="21">
        <f>SUM(Form_Responses1[[#This Row],[X1]:[X31]])</f>
        <v>61</v>
      </c>
      <c r="AP5" s="26" t="s">
        <v>100</v>
      </c>
      <c r="AQ5" s="26" t="s">
        <v>101</v>
      </c>
      <c r="AR5" s="26" t="s">
        <v>105</v>
      </c>
      <c r="AT5" s="31" t="s">
        <v>109</v>
      </c>
      <c r="AU5" s="35">
        <f>'Parent-child'!R4</f>
        <v>23.69811320754717</v>
      </c>
    </row>
    <row r="6" spans="1:47" ht="12.75" x14ac:dyDescent="0.2">
      <c r="A6" s="19">
        <v>5</v>
      </c>
      <c r="B6" s="16">
        <v>45618.471878819444</v>
      </c>
      <c r="C6" s="8" t="s">
        <v>3</v>
      </c>
      <c r="D6" s="11">
        <v>31</v>
      </c>
      <c r="E6" s="5">
        <v>3</v>
      </c>
      <c r="F6" s="6">
        <v>2</v>
      </c>
      <c r="G6" s="6">
        <v>1</v>
      </c>
      <c r="H6" s="6">
        <v>1</v>
      </c>
      <c r="I6" s="6">
        <v>1</v>
      </c>
      <c r="J6" s="6">
        <v>2</v>
      </c>
      <c r="K6" s="6">
        <v>1</v>
      </c>
      <c r="L6" s="6">
        <v>1</v>
      </c>
      <c r="M6" s="6">
        <v>1</v>
      </c>
      <c r="N6" s="6">
        <v>1</v>
      </c>
      <c r="O6" s="6">
        <v>1</v>
      </c>
      <c r="P6" s="6">
        <v>1</v>
      </c>
      <c r="Q6" s="6">
        <v>1</v>
      </c>
      <c r="R6" s="6">
        <v>4</v>
      </c>
      <c r="S6" s="6">
        <v>4</v>
      </c>
      <c r="T6" s="6">
        <v>2</v>
      </c>
      <c r="U6" s="6">
        <v>1</v>
      </c>
      <c r="V6" s="6">
        <v>1</v>
      </c>
      <c r="W6" s="6">
        <v>1</v>
      </c>
      <c r="X6" s="6">
        <v>2</v>
      </c>
      <c r="Y6" s="6">
        <v>2</v>
      </c>
      <c r="Z6" s="6">
        <v>1</v>
      </c>
      <c r="AA6" s="6">
        <v>1</v>
      </c>
      <c r="AB6" s="6">
        <v>2</v>
      </c>
      <c r="AC6" s="6">
        <v>2</v>
      </c>
      <c r="AD6" s="6">
        <v>2</v>
      </c>
      <c r="AE6" s="6">
        <v>2</v>
      </c>
      <c r="AF6" s="6">
        <v>1</v>
      </c>
      <c r="AG6" s="6">
        <v>1</v>
      </c>
      <c r="AH6" s="6">
        <v>2</v>
      </c>
      <c r="AI6" s="6">
        <v>1</v>
      </c>
      <c r="AJ6" s="6">
        <v>1</v>
      </c>
      <c r="AK6" s="21">
        <f>SUM(Form_Responses1[[#This Row],[X1]:[X31]])</f>
        <v>47</v>
      </c>
      <c r="AT6" s="32"/>
      <c r="AU6" s="33"/>
    </row>
    <row r="7" spans="1:47" ht="12.75" x14ac:dyDescent="0.2">
      <c r="A7" s="19">
        <v>6</v>
      </c>
      <c r="B7" s="16">
        <v>45618.4760594213</v>
      </c>
      <c r="C7" s="9" t="s">
        <v>85</v>
      </c>
      <c r="D7" s="11">
        <v>43</v>
      </c>
      <c r="E7" s="5">
        <v>23</v>
      </c>
      <c r="F7" s="6">
        <v>2</v>
      </c>
      <c r="G7" s="6">
        <v>2</v>
      </c>
      <c r="H7" s="6">
        <v>1</v>
      </c>
      <c r="I7" s="6">
        <v>1</v>
      </c>
      <c r="J7" s="6">
        <v>2</v>
      </c>
      <c r="K7" s="6">
        <v>2</v>
      </c>
      <c r="L7" s="6">
        <v>2</v>
      </c>
      <c r="M7" s="6">
        <v>1</v>
      </c>
      <c r="N7" s="6">
        <v>2</v>
      </c>
      <c r="O7" s="6">
        <v>2</v>
      </c>
      <c r="P7" s="6">
        <v>1</v>
      </c>
      <c r="Q7" s="6">
        <v>2</v>
      </c>
      <c r="R7" s="6">
        <v>3</v>
      </c>
      <c r="S7" s="6">
        <v>3</v>
      </c>
      <c r="T7" s="6">
        <v>2</v>
      </c>
      <c r="U7" s="6">
        <v>1</v>
      </c>
      <c r="V7" s="6">
        <v>1</v>
      </c>
      <c r="W7" s="6">
        <v>1</v>
      </c>
      <c r="X7" s="6">
        <v>2</v>
      </c>
      <c r="Y7" s="6">
        <v>2</v>
      </c>
      <c r="Z7" s="6">
        <v>2</v>
      </c>
      <c r="AA7" s="6">
        <v>2</v>
      </c>
      <c r="AB7" s="6">
        <v>2</v>
      </c>
      <c r="AC7" s="6">
        <v>2</v>
      </c>
      <c r="AD7" s="6">
        <v>2</v>
      </c>
      <c r="AE7" s="6">
        <v>2</v>
      </c>
      <c r="AF7" s="6">
        <v>2</v>
      </c>
      <c r="AG7" s="6">
        <v>2</v>
      </c>
      <c r="AH7" s="6">
        <v>2</v>
      </c>
      <c r="AI7" s="6">
        <v>2</v>
      </c>
      <c r="AJ7" s="6">
        <v>2</v>
      </c>
      <c r="AK7" s="21">
        <f>SUM(Form_Responses1[[#This Row],[X1]:[X31]])</f>
        <v>57</v>
      </c>
      <c r="AP7" s="25" t="s">
        <v>93</v>
      </c>
      <c r="AQ7" s="25" t="s">
        <v>88</v>
      </c>
      <c r="AR7" s="25" t="s">
        <v>102</v>
      </c>
    </row>
    <row r="8" spans="1:47" ht="15" x14ac:dyDescent="0.2">
      <c r="A8" s="19">
        <v>7</v>
      </c>
      <c r="B8" s="16">
        <v>45618.476910405094</v>
      </c>
      <c r="C8" s="8" t="s">
        <v>86</v>
      </c>
      <c r="D8" s="11">
        <v>32</v>
      </c>
      <c r="E8" s="5">
        <v>4</v>
      </c>
      <c r="F8" s="6">
        <v>2</v>
      </c>
      <c r="G8" s="6">
        <v>2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6">
        <v>2</v>
      </c>
      <c r="N8" s="6">
        <v>2</v>
      </c>
      <c r="O8" s="6">
        <v>2</v>
      </c>
      <c r="P8" s="6">
        <v>3</v>
      </c>
      <c r="Q8" s="6">
        <v>2</v>
      </c>
      <c r="R8" s="6">
        <v>4</v>
      </c>
      <c r="S8" s="6">
        <v>4</v>
      </c>
      <c r="T8" s="6">
        <v>2</v>
      </c>
      <c r="U8" s="6">
        <v>2</v>
      </c>
      <c r="V8" s="6">
        <v>2</v>
      </c>
      <c r="W8" s="6">
        <v>2</v>
      </c>
      <c r="X8" s="6">
        <v>3</v>
      </c>
      <c r="Y8" s="6">
        <v>2</v>
      </c>
      <c r="Z8" s="6">
        <v>2</v>
      </c>
      <c r="AA8" s="6">
        <v>2</v>
      </c>
      <c r="AB8" s="6">
        <v>2</v>
      </c>
      <c r="AC8" s="6">
        <v>2</v>
      </c>
      <c r="AD8" s="6">
        <v>2</v>
      </c>
      <c r="AE8" s="6">
        <v>2</v>
      </c>
      <c r="AF8" s="6">
        <v>3</v>
      </c>
      <c r="AG8" s="6">
        <v>2</v>
      </c>
      <c r="AH8" s="6">
        <v>3</v>
      </c>
      <c r="AI8" s="6">
        <v>2</v>
      </c>
      <c r="AJ8" s="6">
        <v>2</v>
      </c>
      <c r="AK8" s="21">
        <f>SUM(Form_Responses1[[#This Row],[X1]:[X31]])</f>
        <v>70</v>
      </c>
      <c r="AP8" s="30" t="s">
        <v>96</v>
      </c>
      <c r="AQ8" s="27">
        <v>1</v>
      </c>
      <c r="AR8" s="28">
        <f>AQ8/AN2*100%</f>
        <v>1.8867924528301886E-2</v>
      </c>
    </row>
    <row r="9" spans="1:47" ht="12.75" x14ac:dyDescent="0.2">
      <c r="A9" s="19">
        <v>8</v>
      </c>
      <c r="B9" s="16">
        <v>45618.477734351851</v>
      </c>
      <c r="C9" s="9" t="s">
        <v>87</v>
      </c>
      <c r="D9" s="11">
        <v>33</v>
      </c>
      <c r="E9" s="5">
        <v>5</v>
      </c>
      <c r="F9" s="6">
        <v>2</v>
      </c>
      <c r="G9" s="6">
        <v>3</v>
      </c>
      <c r="H9" s="6">
        <v>2</v>
      </c>
      <c r="I9" s="6">
        <v>2</v>
      </c>
      <c r="J9" s="6">
        <v>2</v>
      </c>
      <c r="K9" s="6">
        <v>2</v>
      </c>
      <c r="L9" s="6">
        <v>1</v>
      </c>
      <c r="M9" s="6">
        <v>1</v>
      </c>
      <c r="N9" s="6">
        <v>2</v>
      </c>
      <c r="O9" s="6">
        <v>2</v>
      </c>
      <c r="P9" s="6">
        <v>3</v>
      </c>
      <c r="Q9" s="6">
        <v>2</v>
      </c>
      <c r="R9" s="6">
        <v>3</v>
      </c>
      <c r="S9" s="6">
        <v>3</v>
      </c>
      <c r="T9" s="6">
        <v>2</v>
      </c>
      <c r="U9" s="6">
        <v>2</v>
      </c>
      <c r="V9" s="6">
        <v>1</v>
      </c>
      <c r="W9" s="6">
        <v>1</v>
      </c>
      <c r="X9" s="6">
        <v>2</v>
      </c>
      <c r="Y9" s="6">
        <v>2</v>
      </c>
      <c r="Z9" s="6">
        <v>2</v>
      </c>
      <c r="AA9" s="6">
        <v>3</v>
      </c>
      <c r="AB9" s="6">
        <v>2</v>
      </c>
      <c r="AC9" s="6">
        <v>2</v>
      </c>
      <c r="AD9" s="6">
        <v>2</v>
      </c>
      <c r="AE9" s="6">
        <v>2</v>
      </c>
      <c r="AF9" s="6">
        <v>2</v>
      </c>
      <c r="AG9" s="6">
        <v>2</v>
      </c>
      <c r="AH9" s="6">
        <v>2</v>
      </c>
      <c r="AI9" s="6">
        <v>1</v>
      </c>
      <c r="AJ9" s="6">
        <v>2</v>
      </c>
      <c r="AK9" s="21">
        <f>SUM(Form_Responses1[[#This Row],[X1]:[X31]])</f>
        <v>62</v>
      </c>
      <c r="AP9" s="18" t="s">
        <v>98</v>
      </c>
      <c r="AQ9" s="18">
        <v>43</v>
      </c>
      <c r="AR9" s="29">
        <f>AQ9/AN2*100%</f>
        <v>0.81132075471698117</v>
      </c>
    </row>
    <row r="10" spans="1:47" ht="15" x14ac:dyDescent="0.2">
      <c r="A10" s="19">
        <v>9</v>
      </c>
      <c r="B10" s="16">
        <v>45618.66230625</v>
      </c>
      <c r="C10" s="8" t="s">
        <v>4</v>
      </c>
      <c r="D10" s="11">
        <v>38</v>
      </c>
      <c r="E10" s="5">
        <v>9</v>
      </c>
      <c r="F10" s="6">
        <v>2</v>
      </c>
      <c r="G10" s="6">
        <v>2</v>
      </c>
      <c r="H10" s="6">
        <v>2</v>
      </c>
      <c r="I10" s="6">
        <v>2</v>
      </c>
      <c r="J10" s="6">
        <v>1</v>
      </c>
      <c r="K10" s="6">
        <v>2</v>
      </c>
      <c r="L10" s="6">
        <v>1</v>
      </c>
      <c r="M10" s="6">
        <v>1</v>
      </c>
      <c r="N10" s="6">
        <v>1</v>
      </c>
      <c r="O10" s="6">
        <v>2</v>
      </c>
      <c r="P10" s="6">
        <v>3</v>
      </c>
      <c r="Q10" s="6">
        <v>2</v>
      </c>
      <c r="R10" s="6">
        <v>4</v>
      </c>
      <c r="S10" s="6">
        <v>4</v>
      </c>
      <c r="T10" s="6">
        <v>2</v>
      </c>
      <c r="U10" s="6">
        <v>2</v>
      </c>
      <c r="V10" s="6">
        <v>2</v>
      </c>
      <c r="W10" s="6">
        <v>1</v>
      </c>
      <c r="X10" s="6">
        <v>2</v>
      </c>
      <c r="Y10" s="6">
        <v>2</v>
      </c>
      <c r="Z10" s="6">
        <v>2</v>
      </c>
      <c r="AA10" s="6">
        <v>2</v>
      </c>
      <c r="AB10" s="6">
        <v>2</v>
      </c>
      <c r="AC10" s="6">
        <v>2</v>
      </c>
      <c r="AD10" s="6">
        <v>2</v>
      </c>
      <c r="AE10" s="6">
        <v>2</v>
      </c>
      <c r="AF10" s="6">
        <v>2</v>
      </c>
      <c r="AG10" s="6">
        <v>2</v>
      </c>
      <c r="AH10" s="6">
        <v>3</v>
      </c>
      <c r="AI10" s="6">
        <v>2</v>
      </c>
      <c r="AJ10" s="6">
        <v>2</v>
      </c>
      <c r="AK10" s="21">
        <f>SUM(Form_Responses1[[#This Row],[X1]:[X31]])</f>
        <v>63</v>
      </c>
      <c r="AP10" s="27" t="s">
        <v>100</v>
      </c>
      <c r="AQ10" s="27">
        <v>9</v>
      </c>
      <c r="AR10" s="28">
        <f>AQ10/AN2*100%</f>
        <v>0.16981132075471697</v>
      </c>
    </row>
    <row r="11" spans="1:47" ht="12.75" x14ac:dyDescent="0.2">
      <c r="A11" s="19">
        <v>10</v>
      </c>
      <c r="B11" s="17">
        <v>45624.966170613421</v>
      </c>
      <c r="C11" s="8" t="s">
        <v>5</v>
      </c>
      <c r="D11" s="12">
        <v>30</v>
      </c>
      <c r="E11" s="7">
        <v>4</v>
      </c>
      <c r="F11" s="6">
        <v>4</v>
      </c>
      <c r="G11" s="6">
        <v>2</v>
      </c>
      <c r="H11" s="6">
        <v>4</v>
      </c>
      <c r="I11" s="6">
        <v>4</v>
      </c>
      <c r="J11" s="6">
        <v>4</v>
      </c>
      <c r="K11" s="6">
        <v>4</v>
      </c>
      <c r="L11" s="6">
        <v>4</v>
      </c>
      <c r="M11" s="6">
        <v>4</v>
      </c>
      <c r="N11" s="6">
        <v>4</v>
      </c>
      <c r="O11" s="6">
        <v>4</v>
      </c>
      <c r="P11" s="6">
        <v>4</v>
      </c>
      <c r="Q11" s="6">
        <v>4</v>
      </c>
      <c r="R11" s="6">
        <v>4</v>
      </c>
      <c r="S11" s="6">
        <v>4</v>
      </c>
      <c r="T11" s="6">
        <v>4</v>
      </c>
      <c r="U11" s="6">
        <v>4</v>
      </c>
      <c r="V11" s="6">
        <v>4</v>
      </c>
      <c r="W11" s="6">
        <v>4</v>
      </c>
      <c r="X11" s="6">
        <v>4</v>
      </c>
      <c r="Y11" s="6">
        <v>4</v>
      </c>
      <c r="Z11" s="6">
        <v>4</v>
      </c>
      <c r="AA11" s="6">
        <v>4</v>
      </c>
      <c r="AB11" s="6">
        <v>4</v>
      </c>
      <c r="AC11" s="6">
        <v>4</v>
      </c>
      <c r="AD11" s="6">
        <v>4</v>
      </c>
      <c r="AE11" s="6">
        <v>4</v>
      </c>
      <c r="AF11" s="6">
        <v>4</v>
      </c>
      <c r="AG11" s="6">
        <v>4</v>
      </c>
      <c r="AH11" s="6">
        <v>4</v>
      </c>
      <c r="AI11" s="6">
        <v>4</v>
      </c>
      <c r="AJ11" s="6">
        <v>4</v>
      </c>
      <c r="AK11" s="22">
        <f>SUM(Form_Responses1[[#This Row],[X1]:[X31]])</f>
        <v>122</v>
      </c>
      <c r="AL11" s="3"/>
      <c r="AM11" s="3"/>
      <c r="AN11" s="3"/>
      <c r="AO11" s="3"/>
      <c r="AP11" s="3"/>
    </row>
    <row r="12" spans="1:47" ht="12.75" x14ac:dyDescent="0.2">
      <c r="A12" s="19">
        <v>11</v>
      </c>
      <c r="B12" s="17">
        <v>45624.968352245371</v>
      </c>
      <c r="C12" s="8" t="s">
        <v>6</v>
      </c>
      <c r="D12" s="11">
        <v>49</v>
      </c>
      <c r="E12" s="7">
        <v>10</v>
      </c>
      <c r="F12" s="6">
        <v>1</v>
      </c>
      <c r="G12" s="6">
        <v>2</v>
      </c>
      <c r="H12" s="6">
        <v>1</v>
      </c>
      <c r="I12" s="6">
        <v>1</v>
      </c>
      <c r="J12" s="6">
        <v>1</v>
      </c>
      <c r="K12" s="6">
        <v>1</v>
      </c>
      <c r="L12" s="6">
        <v>2</v>
      </c>
      <c r="M12" s="6">
        <v>1</v>
      </c>
      <c r="N12" s="6">
        <v>1</v>
      </c>
      <c r="O12" s="6">
        <v>2</v>
      </c>
      <c r="P12" s="6">
        <v>2</v>
      </c>
      <c r="Q12" s="6">
        <v>2</v>
      </c>
      <c r="R12" s="6">
        <v>2</v>
      </c>
      <c r="S12" s="6">
        <v>2</v>
      </c>
      <c r="T12" s="6">
        <v>2</v>
      </c>
      <c r="U12" s="6">
        <v>2</v>
      </c>
      <c r="V12" s="6">
        <v>2</v>
      </c>
      <c r="W12" s="6">
        <v>2</v>
      </c>
      <c r="X12" s="6">
        <v>2</v>
      </c>
      <c r="Y12" s="6">
        <v>1</v>
      </c>
      <c r="Z12" s="6">
        <v>1</v>
      </c>
      <c r="AA12" s="6">
        <v>2</v>
      </c>
      <c r="AB12" s="6">
        <v>2</v>
      </c>
      <c r="AC12" s="6">
        <v>1</v>
      </c>
      <c r="AD12" s="6">
        <v>1</v>
      </c>
      <c r="AE12" s="6">
        <v>2</v>
      </c>
      <c r="AF12" s="6">
        <v>1</v>
      </c>
      <c r="AG12" s="6">
        <v>1</v>
      </c>
      <c r="AH12" s="6">
        <v>2</v>
      </c>
      <c r="AI12" s="6">
        <v>1</v>
      </c>
      <c r="AJ12" s="6">
        <v>2</v>
      </c>
      <c r="AK12" s="22">
        <f>SUM(Form_Responses1[[#This Row],[X1]:[X31]])</f>
        <v>48</v>
      </c>
      <c r="AL12" s="3"/>
      <c r="AM12" s="3"/>
      <c r="AN12" s="3"/>
      <c r="AO12" s="3"/>
      <c r="AP12" s="3"/>
    </row>
    <row r="13" spans="1:47" ht="12.75" x14ac:dyDescent="0.2">
      <c r="A13" s="19">
        <v>12</v>
      </c>
      <c r="B13" s="17">
        <v>45624.968483206016</v>
      </c>
      <c r="C13" s="8" t="s">
        <v>7</v>
      </c>
      <c r="D13" s="11">
        <v>34</v>
      </c>
      <c r="E13" s="7">
        <v>2</v>
      </c>
      <c r="F13" s="6">
        <v>2</v>
      </c>
      <c r="G13" s="6">
        <v>2</v>
      </c>
      <c r="H13" s="6">
        <v>2</v>
      </c>
      <c r="I13" s="6">
        <v>2</v>
      </c>
      <c r="J13" s="6">
        <v>2</v>
      </c>
      <c r="K13" s="6">
        <v>3</v>
      </c>
      <c r="L13" s="6">
        <v>3</v>
      </c>
      <c r="M13" s="6">
        <v>2</v>
      </c>
      <c r="N13" s="6">
        <v>3</v>
      </c>
      <c r="O13" s="6">
        <v>2</v>
      </c>
      <c r="P13" s="6">
        <v>2</v>
      </c>
      <c r="Q13" s="6">
        <v>3</v>
      </c>
      <c r="R13" s="6">
        <v>3</v>
      </c>
      <c r="S13" s="6">
        <v>3</v>
      </c>
      <c r="T13" s="6">
        <v>2</v>
      </c>
      <c r="U13" s="6">
        <v>3</v>
      </c>
      <c r="V13" s="6">
        <v>2</v>
      </c>
      <c r="W13" s="6">
        <v>3</v>
      </c>
      <c r="X13" s="6">
        <v>3</v>
      </c>
      <c r="Y13" s="6">
        <v>2</v>
      </c>
      <c r="Z13" s="6">
        <v>3</v>
      </c>
      <c r="AA13" s="6">
        <v>3</v>
      </c>
      <c r="AB13" s="6">
        <v>2</v>
      </c>
      <c r="AC13" s="6">
        <v>2</v>
      </c>
      <c r="AD13" s="6">
        <v>2</v>
      </c>
      <c r="AE13" s="6">
        <v>2</v>
      </c>
      <c r="AF13" s="6">
        <v>3</v>
      </c>
      <c r="AG13" s="6">
        <v>2</v>
      </c>
      <c r="AH13" s="6">
        <v>3</v>
      </c>
      <c r="AI13" s="6">
        <v>2</v>
      </c>
      <c r="AJ13" s="6">
        <v>2</v>
      </c>
      <c r="AK13" s="22">
        <f>SUM(Form_Responses1[[#This Row],[X1]:[X31]])</f>
        <v>75</v>
      </c>
      <c r="AL13" s="3"/>
      <c r="AM13" s="3"/>
      <c r="AN13" s="3"/>
      <c r="AO13" s="3"/>
      <c r="AP13" s="3"/>
    </row>
    <row r="14" spans="1:47" ht="12.75" x14ac:dyDescent="0.2">
      <c r="A14" s="19">
        <v>13</v>
      </c>
      <c r="B14" s="17">
        <v>45624.96863210648</v>
      </c>
      <c r="C14" s="8" t="s">
        <v>8</v>
      </c>
      <c r="D14" s="11">
        <v>29</v>
      </c>
      <c r="E14" s="7">
        <v>4</v>
      </c>
      <c r="F14" s="6">
        <v>3</v>
      </c>
      <c r="G14" s="6">
        <v>2</v>
      </c>
      <c r="H14" s="6">
        <v>2</v>
      </c>
      <c r="I14" s="6">
        <v>3</v>
      </c>
      <c r="J14" s="6">
        <v>2</v>
      </c>
      <c r="K14" s="6">
        <v>3</v>
      </c>
      <c r="L14" s="6">
        <v>2</v>
      </c>
      <c r="M14" s="6">
        <v>2</v>
      </c>
      <c r="N14" s="6">
        <v>3</v>
      </c>
      <c r="O14" s="6">
        <v>3</v>
      </c>
      <c r="P14" s="6">
        <v>2</v>
      </c>
      <c r="Q14" s="6">
        <v>3</v>
      </c>
      <c r="R14" s="6">
        <v>2</v>
      </c>
      <c r="S14" s="6">
        <v>2</v>
      </c>
      <c r="T14" s="6">
        <v>2</v>
      </c>
      <c r="U14" s="6">
        <v>3</v>
      </c>
      <c r="V14" s="6">
        <v>3</v>
      </c>
      <c r="W14" s="6">
        <v>3</v>
      </c>
      <c r="X14" s="6">
        <v>3</v>
      </c>
      <c r="Y14" s="6">
        <v>2</v>
      </c>
      <c r="Z14" s="6">
        <v>3</v>
      </c>
      <c r="AA14" s="6">
        <v>2</v>
      </c>
      <c r="AB14" s="6">
        <v>2</v>
      </c>
      <c r="AC14" s="6">
        <v>3</v>
      </c>
      <c r="AD14" s="6">
        <v>2</v>
      </c>
      <c r="AE14" s="6">
        <v>2</v>
      </c>
      <c r="AF14" s="6">
        <v>2</v>
      </c>
      <c r="AG14" s="6">
        <v>3</v>
      </c>
      <c r="AH14" s="6">
        <v>3</v>
      </c>
      <c r="AI14" s="6">
        <v>2</v>
      </c>
      <c r="AJ14" s="6">
        <v>3</v>
      </c>
      <c r="AK14" s="22">
        <f>SUM(Form_Responses1[[#This Row],[X1]:[X31]])</f>
        <v>77</v>
      </c>
      <c r="AL14" s="3"/>
      <c r="AM14" s="3"/>
      <c r="AN14" s="3"/>
      <c r="AO14" s="3"/>
      <c r="AP14" s="3"/>
    </row>
    <row r="15" spans="1:47" ht="12.75" x14ac:dyDescent="0.2">
      <c r="A15" s="19">
        <v>14</v>
      </c>
      <c r="B15" s="17">
        <v>45624.968737256946</v>
      </c>
      <c r="C15" s="8" t="s">
        <v>9</v>
      </c>
      <c r="D15" s="11">
        <v>32</v>
      </c>
      <c r="E15" s="7">
        <v>4</v>
      </c>
      <c r="F15" s="6">
        <v>2</v>
      </c>
      <c r="G15" s="6">
        <v>2</v>
      </c>
      <c r="H15" s="6">
        <v>2</v>
      </c>
      <c r="I15" s="6">
        <v>2</v>
      </c>
      <c r="J15" s="6">
        <v>2</v>
      </c>
      <c r="K15" s="6">
        <v>2</v>
      </c>
      <c r="L15" s="6">
        <v>1</v>
      </c>
      <c r="M15" s="6">
        <v>2</v>
      </c>
      <c r="N15" s="6">
        <v>2</v>
      </c>
      <c r="O15" s="6">
        <v>2</v>
      </c>
      <c r="P15" s="6">
        <v>1</v>
      </c>
      <c r="Q15" s="6">
        <v>1</v>
      </c>
      <c r="R15" s="6">
        <v>1</v>
      </c>
      <c r="S15" s="6">
        <v>2</v>
      </c>
      <c r="T15" s="6">
        <v>1</v>
      </c>
      <c r="U15" s="6">
        <v>1</v>
      </c>
      <c r="V15" s="6">
        <v>1</v>
      </c>
      <c r="W15" s="6">
        <v>1</v>
      </c>
      <c r="X15" s="6">
        <v>1</v>
      </c>
      <c r="Y15" s="6">
        <v>1</v>
      </c>
      <c r="Z15" s="6">
        <v>1</v>
      </c>
      <c r="AA15" s="6">
        <v>2</v>
      </c>
      <c r="AB15" s="6">
        <v>2</v>
      </c>
      <c r="AC15" s="6">
        <v>2</v>
      </c>
      <c r="AD15" s="6">
        <v>2</v>
      </c>
      <c r="AE15" s="6">
        <v>2</v>
      </c>
      <c r="AF15" s="6">
        <v>2</v>
      </c>
      <c r="AG15" s="6">
        <v>1</v>
      </c>
      <c r="AH15" s="6">
        <v>2</v>
      </c>
      <c r="AI15" s="6">
        <v>2</v>
      </c>
      <c r="AJ15" s="6">
        <v>2</v>
      </c>
      <c r="AK15" s="22">
        <f>SUM(Form_Responses1[[#This Row],[X1]:[X31]])</f>
        <v>50</v>
      </c>
      <c r="AL15" s="3"/>
      <c r="AM15" s="3"/>
      <c r="AN15" s="3"/>
      <c r="AO15" s="3"/>
      <c r="AP15" s="3"/>
    </row>
    <row r="16" spans="1:47" ht="12.75" x14ac:dyDescent="0.2">
      <c r="A16" s="19">
        <v>15</v>
      </c>
      <c r="B16" s="17">
        <v>45624.968969571761</v>
      </c>
      <c r="C16" s="8" t="s">
        <v>10</v>
      </c>
      <c r="D16" s="11">
        <v>40</v>
      </c>
      <c r="E16" s="7">
        <v>12</v>
      </c>
      <c r="F16" s="6">
        <v>2</v>
      </c>
      <c r="G16" s="6">
        <v>3</v>
      </c>
      <c r="H16" s="6">
        <v>3</v>
      </c>
      <c r="I16" s="6">
        <v>2</v>
      </c>
      <c r="J16" s="6">
        <v>3</v>
      </c>
      <c r="K16" s="6">
        <v>2</v>
      </c>
      <c r="L16" s="6">
        <v>2</v>
      </c>
      <c r="M16" s="6">
        <v>2</v>
      </c>
      <c r="N16" s="6">
        <v>2</v>
      </c>
      <c r="O16" s="6">
        <v>2</v>
      </c>
      <c r="P16" s="6">
        <v>2</v>
      </c>
      <c r="Q16" s="6">
        <v>3</v>
      </c>
      <c r="R16" s="6">
        <v>2</v>
      </c>
      <c r="S16" s="6">
        <v>2</v>
      </c>
      <c r="T16" s="6">
        <v>2</v>
      </c>
      <c r="U16" s="6">
        <v>2</v>
      </c>
      <c r="V16" s="6">
        <v>2</v>
      </c>
      <c r="W16" s="6">
        <v>3</v>
      </c>
      <c r="X16" s="6">
        <v>2</v>
      </c>
      <c r="Y16" s="6">
        <v>2</v>
      </c>
      <c r="Z16" s="6">
        <v>2</v>
      </c>
      <c r="AA16" s="6">
        <v>3</v>
      </c>
      <c r="AB16" s="6">
        <v>2</v>
      </c>
      <c r="AC16" s="6">
        <v>2</v>
      </c>
      <c r="AD16" s="6">
        <v>3</v>
      </c>
      <c r="AE16" s="6">
        <v>2</v>
      </c>
      <c r="AF16" s="6">
        <v>2</v>
      </c>
      <c r="AG16" s="6">
        <v>3</v>
      </c>
      <c r="AH16" s="6">
        <v>2</v>
      </c>
      <c r="AI16" s="6">
        <v>2</v>
      </c>
      <c r="AJ16" s="6">
        <v>2</v>
      </c>
      <c r="AK16" s="22">
        <f>SUM(Form_Responses1[[#This Row],[X1]:[X31]])</f>
        <v>70</v>
      </c>
      <c r="AL16" s="3"/>
      <c r="AM16" s="3"/>
      <c r="AN16" s="3"/>
      <c r="AO16" s="3"/>
      <c r="AP16" s="3"/>
    </row>
    <row r="17" spans="1:42" ht="12.75" x14ac:dyDescent="0.2">
      <c r="A17" s="19">
        <v>16</v>
      </c>
      <c r="B17" s="17">
        <v>45624.969102465278</v>
      </c>
      <c r="C17" s="8" t="s">
        <v>73</v>
      </c>
      <c r="D17" s="11">
        <v>47</v>
      </c>
      <c r="E17" s="7">
        <v>15</v>
      </c>
      <c r="F17" s="6">
        <v>3</v>
      </c>
      <c r="G17" s="6">
        <v>2</v>
      </c>
      <c r="H17" s="6">
        <v>2</v>
      </c>
      <c r="I17" s="6">
        <v>2</v>
      </c>
      <c r="J17" s="6">
        <v>2</v>
      </c>
      <c r="K17" s="6">
        <v>2</v>
      </c>
      <c r="L17" s="6">
        <v>2</v>
      </c>
      <c r="M17" s="6">
        <v>2</v>
      </c>
      <c r="N17" s="6">
        <v>2</v>
      </c>
      <c r="O17" s="6">
        <v>2</v>
      </c>
      <c r="P17" s="6">
        <v>2</v>
      </c>
      <c r="Q17" s="6">
        <v>2</v>
      </c>
      <c r="R17" s="6">
        <v>3</v>
      </c>
      <c r="S17" s="6">
        <v>3</v>
      </c>
      <c r="T17" s="6">
        <v>2</v>
      </c>
      <c r="U17" s="6">
        <v>3</v>
      </c>
      <c r="V17" s="6">
        <v>2</v>
      </c>
      <c r="W17" s="6">
        <v>3</v>
      </c>
      <c r="X17" s="6">
        <v>2</v>
      </c>
      <c r="Y17" s="6">
        <v>3</v>
      </c>
      <c r="Z17" s="6">
        <v>2</v>
      </c>
      <c r="AA17" s="6">
        <v>3</v>
      </c>
      <c r="AB17" s="6">
        <v>2</v>
      </c>
      <c r="AC17" s="6">
        <v>2</v>
      </c>
      <c r="AD17" s="6">
        <v>2</v>
      </c>
      <c r="AE17" s="6">
        <v>3</v>
      </c>
      <c r="AF17" s="6">
        <v>2</v>
      </c>
      <c r="AG17" s="6">
        <v>2</v>
      </c>
      <c r="AH17" s="6">
        <v>2</v>
      </c>
      <c r="AI17" s="6">
        <v>2</v>
      </c>
      <c r="AJ17" s="6">
        <v>3</v>
      </c>
      <c r="AK17" s="22">
        <f>SUM(Form_Responses1[[#This Row],[X1]:[X31]])</f>
        <v>71</v>
      </c>
      <c r="AL17" s="3"/>
      <c r="AM17" s="3"/>
      <c r="AN17" s="3"/>
      <c r="AO17" s="3"/>
      <c r="AP17" s="3"/>
    </row>
    <row r="18" spans="1:42" ht="12.75" x14ac:dyDescent="0.2">
      <c r="A18" s="19">
        <v>17</v>
      </c>
      <c r="B18" s="17">
        <v>45624.969433124999</v>
      </c>
      <c r="C18" s="8" t="s">
        <v>11</v>
      </c>
      <c r="D18" s="11">
        <v>32</v>
      </c>
      <c r="E18" s="7">
        <v>2</v>
      </c>
      <c r="F18" s="6">
        <v>3</v>
      </c>
      <c r="G18" s="6">
        <v>3</v>
      </c>
      <c r="H18" s="6">
        <v>2</v>
      </c>
      <c r="I18" s="6">
        <v>3</v>
      </c>
      <c r="J18" s="6">
        <v>2</v>
      </c>
      <c r="K18" s="6">
        <v>2</v>
      </c>
      <c r="L18" s="6">
        <v>3</v>
      </c>
      <c r="M18" s="6">
        <v>3</v>
      </c>
      <c r="N18" s="6">
        <v>3</v>
      </c>
      <c r="O18" s="6">
        <v>3</v>
      </c>
      <c r="P18" s="6">
        <v>2</v>
      </c>
      <c r="Q18" s="6">
        <v>3</v>
      </c>
      <c r="R18" s="6">
        <v>3</v>
      </c>
      <c r="S18" s="6">
        <v>2</v>
      </c>
      <c r="T18" s="6">
        <v>3</v>
      </c>
      <c r="U18" s="6">
        <v>2</v>
      </c>
      <c r="V18" s="6">
        <v>3</v>
      </c>
      <c r="W18" s="6">
        <v>3</v>
      </c>
      <c r="X18" s="6">
        <v>2</v>
      </c>
      <c r="Y18" s="6">
        <v>2</v>
      </c>
      <c r="Z18" s="6">
        <v>3</v>
      </c>
      <c r="AA18" s="6">
        <v>2</v>
      </c>
      <c r="AB18" s="6">
        <v>3</v>
      </c>
      <c r="AC18" s="6">
        <v>2</v>
      </c>
      <c r="AD18" s="6">
        <v>2</v>
      </c>
      <c r="AE18" s="6">
        <v>3</v>
      </c>
      <c r="AF18" s="6">
        <v>3</v>
      </c>
      <c r="AG18" s="6">
        <v>3</v>
      </c>
      <c r="AH18" s="6">
        <v>3</v>
      </c>
      <c r="AI18" s="6">
        <v>3</v>
      </c>
      <c r="AJ18" s="6">
        <v>3</v>
      </c>
      <c r="AK18" s="22">
        <f>SUM(Form_Responses1[[#This Row],[X1]:[X31]])</f>
        <v>82</v>
      </c>
      <c r="AL18" s="3"/>
      <c r="AM18" s="3"/>
      <c r="AN18" s="3"/>
      <c r="AO18" s="3"/>
      <c r="AP18" s="3"/>
    </row>
    <row r="19" spans="1:42" ht="12.75" x14ac:dyDescent="0.2">
      <c r="A19" s="19">
        <v>18</v>
      </c>
      <c r="B19" s="17">
        <v>45624.969530439819</v>
      </c>
      <c r="C19" s="8" t="s">
        <v>12</v>
      </c>
      <c r="D19" s="11">
        <v>47</v>
      </c>
      <c r="E19" s="7">
        <v>19</v>
      </c>
      <c r="F19" s="6">
        <v>2</v>
      </c>
      <c r="G19" s="6">
        <v>2</v>
      </c>
      <c r="H19" s="6">
        <v>2</v>
      </c>
      <c r="I19" s="6">
        <v>2</v>
      </c>
      <c r="J19" s="6">
        <v>2</v>
      </c>
      <c r="K19" s="6">
        <v>2</v>
      </c>
      <c r="L19" s="6">
        <v>2</v>
      </c>
      <c r="M19" s="6">
        <v>1</v>
      </c>
      <c r="N19" s="6">
        <v>2</v>
      </c>
      <c r="O19" s="6">
        <v>2</v>
      </c>
      <c r="P19" s="6">
        <v>2</v>
      </c>
      <c r="Q19" s="6">
        <v>1</v>
      </c>
      <c r="R19" s="6">
        <v>2</v>
      </c>
      <c r="S19" s="6">
        <v>2</v>
      </c>
      <c r="T19" s="6">
        <v>2</v>
      </c>
      <c r="U19" s="6">
        <v>1</v>
      </c>
      <c r="V19" s="6">
        <v>2</v>
      </c>
      <c r="W19" s="6">
        <v>2</v>
      </c>
      <c r="X19" s="6">
        <v>2</v>
      </c>
      <c r="Y19" s="6">
        <v>2</v>
      </c>
      <c r="Z19" s="6">
        <v>1</v>
      </c>
      <c r="AA19" s="6">
        <v>2</v>
      </c>
      <c r="AB19" s="6">
        <v>2</v>
      </c>
      <c r="AC19" s="6">
        <v>2</v>
      </c>
      <c r="AD19" s="6">
        <v>2</v>
      </c>
      <c r="AE19" s="6">
        <v>1</v>
      </c>
      <c r="AF19" s="6">
        <v>2</v>
      </c>
      <c r="AG19" s="6">
        <v>1</v>
      </c>
      <c r="AH19" s="6">
        <v>1</v>
      </c>
      <c r="AI19" s="6">
        <v>2</v>
      </c>
      <c r="AJ19" s="6">
        <v>2</v>
      </c>
      <c r="AK19" s="22">
        <f>SUM(Form_Responses1[[#This Row],[X1]:[X31]])</f>
        <v>55</v>
      </c>
      <c r="AL19" s="3"/>
      <c r="AM19" s="3"/>
      <c r="AN19" s="3"/>
      <c r="AO19" s="3"/>
      <c r="AP19" s="3"/>
    </row>
    <row r="20" spans="1:42" ht="12.75" x14ac:dyDescent="0.2">
      <c r="A20" s="19">
        <v>19</v>
      </c>
      <c r="B20" s="17">
        <v>45624.969850069443</v>
      </c>
      <c r="C20" s="8" t="s">
        <v>13</v>
      </c>
      <c r="D20" s="11">
        <v>44</v>
      </c>
      <c r="E20" s="7">
        <v>20</v>
      </c>
      <c r="F20" s="6">
        <v>1</v>
      </c>
      <c r="G20" s="6">
        <v>2</v>
      </c>
      <c r="H20" s="6">
        <v>2</v>
      </c>
      <c r="I20" s="6">
        <v>2</v>
      </c>
      <c r="J20" s="6">
        <v>1</v>
      </c>
      <c r="K20" s="6">
        <v>1</v>
      </c>
      <c r="L20" s="6">
        <v>1</v>
      </c>
      <c r="M20" s="6">
        <v>2</v>
      </c>
      <c r="N20" s="6">
        <v>1</v>
      </c>
      <c r="O20" s="6">
        <v>1</v>
      </c>
      <c r="P20" s="6">
        <v>2</v>
      </c>
      <c r="Q20" s="6">
        <v>2</v>
      </c>
      <c r="R20" s="6">
        <v>1</v>
      </c>
      <c r="S20" s="6">
        <v>2</v>
      </c>
      <c r="T20" s="6">
        <v>2</v>
      </c>
      <c r="U20" s="6">
        <v>1</v>
      </c>
      <c r="V20" s="6">
        <v>1</v>
      </c>
      <c r="W20" s="6">
        <v>2</v>
      </c>
      <c r="X20" s="6">
        <v>1</v>
      </c>
      <c r="Y20" s="6">
        <v>1</v>
      </c>
      <c r="Z20" s="6">
        <v>2</v>
      </c>
      <c r="AA20" s="6">
        <v>1</v>
      </c>
      <c r="AB20" s="6">
        <v>1</v>
      </c>
      <c r="AC20" s="6">
        <v>1</v>
      </c>
      <c r="AD20" s="6">
        <v>1</v>
      </c>
      <c r="AE20" s="6">
        <v>2</v>
      </c>
      <c r="AF20" s="6">
        <v>2</v>
      </c>
      <c r="AG20" s="6">
        <v>1</v>
      </c>
      <c r="AH20" s="6">
        <v>1</v>
      </c>
      <c r="AI20" s="6">
        <v>2</v>
      </c>
      <c r="AJ20" s="6">
        <v>2</v>
      </c>
      <c r="AK20" s="22">
        <f>SUM(Form_Responses1[[#This Row],[X1]:[X31]])</f>
        <v>45</v>
      </c>
      <c r="AL20" s="3"/>
      <c r="AM20" s="3"/>
      <c r="AN20" s="3"/>
      <c r="AO20" s="3"/>
      <c r="AP20" s="3"/>
    </row>
    <row r="21" spans="1:42" ht="12.75" x14ac:dyDescent="0.2">
      <c r="A21" s="19">
        <v>20</v>
      </c>
      <c r="B21" s="17">
        <v>45624.9699841088</v>
      </c>
      <c r="C21" s="8" t="s">
        <v>14</v>
      </c>
      <c r="D21" s="11">
        <v>37</v>
      </c>
      <c r="E21" s="7">
        <v>2</v>
      </c>
      <c r="F21" s="6">
        <v>3</v>
      </c>
      <c r="G21" s="6">
        <v>4</v>
      </c>
      <c r="H21" s="6">
        <v>3</v>
      </c>
      <c r="I21" s="6">
        <v>2</v>
      </c>
      <c r="J21" s="6">
        <v>4</v>
      </c>
      <c r="K21" s="6">
        <v>4</v>
      </c>
      <c r="L21" s="6">
        <v>3</v>
      </c>
      <c r="M21" s="6">
        <v>4</v>
      </c>
      <c r="N21" s="6">
        <v>3</v>
      </c>
      <c r="O21" s="6">
        <v>3</v>
      </c>
      <c r="P21" s="6">
        <v>4</v>
      </c>
      <c r="Q21" s="6">
        <v>4</v>
      </c>
      <c r="R21" s="6">
        <v>3</v>
      </c>
      <c r="S21" s="6">
        <v>3</v>
      </c>
      <c r="T21" s="6">
        <v>4</v>
      </c>
      <c r="U21" s="6">
        <v>4</v>
      </c>
      <c r="V21" s="6">
        <v>4</v>
      </c>
      <c r="W21" s="6">
        <v>4</v>
      </c>
      <c r="X21" s="6">
        <v>4</v>
      </c>
      <c r="Y21" s="6">
        <v>3</v>
      </c>
      <c r="Z21" s="6">
        <v>3</v>
      </c>
      <c r="AA21" s="6">
        <v>3</v>
      </c>
      <c r="AB21" s="6">
        <v>4</v>
      </c>
      <c r="AC21" s="6">
        <v>4</v>
      </c>
      <c r="AD21" s="6">
        <v>3</v>
      </c>
      <c r="AE21" s="6">
        <v>4</v>
      </c>
      <c r="AF21" s="6">
        <v>4</v>
      </c>
      <c r="AG21" s="6">
        <v>3</v>
      </c>
      <c r="AH21" s="6">
        <v>3</v>
      </c>
      <c r="AI21" s="6">
        <v>4</v>
      </c>
      <c r="AJ21" s="6">
        <v>4</v>
      </c>
      <c r="AK21" s="22">
        <f>SUM(Form_Responses1[[#This Row],[X1]:[X31]])</f>
        <v>109</v>
      </c>
      <c r="AL21" s="3"/>
      <c r="AM21" s="3"/>
      <c r="AN21" s="3"/>
      <c r="AO21" s="3"/>
      <c r="AP21" s="3"/>
    </row>
    <row r="22" spans="1:42" ht="12.75" x14ac:dyDescent="0.2">
      <c r="A22" s="19">
        <v>21</v>
      </c>
      <c r="B22" s="17">
        <v>45624.970131296301</v>
      </c>
      <c r="C22" s="8" t="s">
        <v>15</v>
      </c>
      <c r="D22" s="11">
        <v>29</v>
      </c>
      <c r="E22" s="7">
        <v>4</v>
      </c>
      <c r="F22" s="6">
        <v>2</v>
      </c>
      <c r="G22" s="6">
        <v>3</v>
      </c>
      <c r="H22" s="6">
        <v>2</v>
      </c>
      <c r="I22" s="6">
        <v>2</v>
      </c>
      <c r="J22" s="6">
        <v>3</v>
      </c>
      <c r="K22" s="6">
        <v>2</v>
      </c>
      <c r="L22" s="6">
        <v>2</v>
      </c>
      <c r="M22" s="6">
        <v>3</v>
      </c>
      <c r="N22" s="6">
        <v>3</v>
      </c>
      <c r="O22" s="6">
        <v>3</v>
      </c>
      <c r="P22" s="6">
        <v>3</v>
      </c>
      <c r="Q22" s="6">
        <v>2</v>
      </c>
      <c r="R22" s="6">
        <v>2</v>
      </c>
      <c r="S22" s="6">
        <v>3</v>
      </c>
      <c r="T22" s="6">
        <v>3</v>
      </c>
      <c r="U22" s="6">
        <v>2</v>
      </c>
      <c r="V22" s="6">
        <v>3</v>
      </c>
      <c r="W22" s="6">
        <v>3</v>
      </c>
      <c r="X22" s="6">
        <v>2</v>
      </c>
      <c r="Y22" s="6">
        <v>3</v>
      </c>
      <c r="Z22" s="6">
        <v>2</v>
      </c>
      <c r="AA22" s="6">
        <v>3</v>
      </c>
      <c r="AB22" s="6">
        <v>2</v>
      </c>
      <c r="AC22" s="6">
        <v>2</v>
      </c>
      <c r="AD22" s="6">
        <v>2</v>
      </c>
      <c r="AE22" s="6">
        <v>3</v>
      </c>
      <c r="AF22" s="6">
        <v>2</v>
      </c>
      <c r="AG22" s="6">
        <v>3</v>
      </c>
      <c r="AH22" s="6">
        <v>3</v>
      </c>
      <c r="AI22" s="6">
        <v>3</v>
      </c>
      <c r="AJ22" s="6">
        <v>2</v>
      </c>
      <c r="AK22" s="22">
        <f>SUM(Form_Responses1[[#This Row],[X1]:[X31]])</f>
        <v>78</v>
      </c>
      <c r="AL22" s="3"/>
      <c r="AM22" s="3"/>
      <c r="AN22" s="3"/>
      <c r="AO22" s="3"/>
      <c r="AP22" s="3"/>
    </row>
    <row r="23" spans="1:42" ht="12.75" x14ac:dyDescent="0.2">
      <c r="A23" s="19">
        <v>22</v>
      </c>
      <c r="B23" s="17">
        <v>45624.970252905092</v>
      </c>
      <c r="C23" s="8" t="s">
        <v>16</v>
      </c>
      <c r="D23" s="11">
        <v>43</v>
      </c>
      <c r="E23" s="7">
        <v>15</v>
      </c>
      <c r="F23" s="6">
        <v>3</v>
      </c>
      <c r="G23" s="6">
        <v>3</v>
      </c>
      <c r="H23" s="6">
        <v>3</v>
      </c>
      <c r="I23" s="6">
        <v>4</v>
      </c>
      <c r="J23" s="6">
        <v>4</v>
      </c>
      <c r="K23" s="6">
        <v>3</v>
      </c>
      <c r="L23" s="6">
        <v>4</v>
      </c>
      <c r="M23" s="6">
        <v>2</v>
      </c>
      <c r="N23" s="6">
        <v>3</v>
      </c>
      <c r="O23" s="6">
        <v>4</v>
      </c>
      <c r="P23" s="6">
        <v>4</v>
      </c>
      <c r="Q23" s="6">
        <v>3</v>
      </c>
      <c r="R23" s="6">
        <v>3</v>
      </c>
      <c r="S23" s="6">
        <v>2</v>
      </c>
      <c r="T23" s="6">
        <v>4</v>
      </c>
      <c r="U23" s="6">
        <v>4</v>
      </c>
      <c r="V23" s="6">
        <v>4</v>
      </c>
      <c r="W23" s="6">
        <v>4</v>
      </c>
      <c r="X23" s="6">
        <v>4</v>
      </c>
      <c r="Y23" s="6">
        <v>4</v>
      </c>
      <c r="Z23" s="6">
        <v>4</v>
      </c>
      <c r="AA23" s="6">
        <v>3</v>
      </c>
      <c r="AB23" s="6">
        <v>3</v>
      </c>
      <c r="AC23" s="6">
        <v>3</v>
      </c>
      <c r="AD23" s="6">
        <v>2</v>
      </c>
      <c r="AE23" s="6">
        <v>4</v>
      </c>
      <c r="AF23" s="6">
        <v>4</v>
      </c>
      <c r="AG23" s="6">
        <v>3</v>
      </c>
      <c r="AH23" s="6">
        <v>4</v>
      </c>
      <c r="AI23" s="6">
        <v>4</v>
      </c>
      <c r="AJ23" s="6">
        <v>2</v>
      </c>
      <c r="AK23" s="22">
        <f>SUM(Form_Responses1[[#This Row],[X1]:[X31]])</f>
        <v>105</v>
      </c>
      <c r="AL23" s="3"/>
      <c r="AM23" s="3"/>
      <c r="AN23" s="3"/>
      <c r="AO23" s="3"/>
      <c r="AP23" s="3"/>
    </row>
    <row r="24" spans="1:42" ht="12.75" x14ac:dyDescent="0.2">
      <c r="A24" s="19">
        <v>23</v>
      </c>
      <c r="B24" s="17">
        <v>45624.970489224535</v>
      </c>
      <c r="C24" s="8" t="s">
        <v>17</v>
      </c>
      <c r="D24" s="11">
        <v>36</v>
      </c>
      <c r="E24" s="7">
        <v>4</v>
      </c>
      <c r="F24" s="6">
        <v>3</v>
      </c>
      <c r="G24" s="6">
        <v>3</v>
      </c>
      <c r="H24" s="6">
        <v>4</v>
      </c>
      <c r="I24" s="6">
        <v>3</v>
      </c>
      <c r="J24" s="6">
        <v>4</v>
      </c>
      <c r="K24" s="6">
        <v>3</v>
      </c>
      <c r="L24" s="6">
        <v>3</v>
      </c>
      <c r="M24" s="6">
        <v>4</v>
      </c>
      <c r="N24" s="6">
        <v>4</v>
      </c>
      <c r="O24" s="6">
        <v>4</v>
      </c>
      <c r="P24" s="6">
        <v>3</v>
      </c>
      <c r="Q24" s="6">
        <v>3</v>
      </c>
      <c r="R24" s="6">
        <v>4</v>
      </c>
      <c r="S24" s="6">
        <v>3</v>
      </c>
      <c r="T24" s="6">
        <v>4</v>
      </c>
      <c r="U24" s="6">
        <v>3</v>
      </c>
      <c r="V24" s="6">
        <v>4</v>
      </c>
      <c r="W24" s="6">
        <v>3</v>
      </c>
      <c r="X24" s="6">
        <v>4</v>
      </c>
      <c r="Y24" s="6">
        <v>3</v>
      </c>
      <c r="Z24" s="6">
        <v>4</v>
      </c>
      <c r="AA24" s="6">
        <v>4</v>
      </c>
      <c r="AB24" s="6">
        <v>4</v>
      </c>
      <c r="AC24" s="6">
        <v>4</v>
      </c>
      <c r="AD24" s="6">
        <v>3</v>
      </c>
      <c r="AE24" s="6">
        <v>3</v>
      </c>
      <c r="AF24" s="6">
        <v>4</v>
      </c>
      <c r="AG24" s="6">
        <v>3</v>
      </c>
      <c r="AH24" s="6">
        <v>3</v>
      </c>
      <c r="AI24" s="6">
        <v>3</v>
      </c>
      <c r="AJ24" s="6">
        <v>4</v>
      </c>
      <c r="AK24" s="22">
        <f>SUM(Form_Responses1[[#This Row],[X1]:[X31]])</f>
        <v>108</v>
      </c>
      <c r="AL24" s="3"/>
      <c r="AM24" s="3"/>
      <c r="AN24" s="3"/>
      <c r="AO24" s="3"/>
      <c r="AP24" s="3"/>
    </row>
    <row r="25" spans="1:42" ht="12.75" x14ac:dyDescent="0.2">
      <c r="A25" s="19">
        <v>24</v>
      </c>
      <c r="B25" s="17">
        <v>45624.970596446758</v>
      </c>
      <c r="C25" s="8" t="s">
        <v>18</v>
      </c>
      <c r="D25" s="11">
        <v>45</v>
      </c>
      <c r="E25" s="7">
        <v>17</v>
      </c>
      <c r="F25" s="6">
        <v>3</v>
      </c>
      <c r="G25" s="6">
        <v>3</v>
      </c>
      <c r="H25" s="6">
        <v>2</v>
      </c>
      <c r="I25" s="6">
        <v>3</v>
      </c>
      <c r="J25" s="6">
        <v>3</v>
      </c>
      <c r="K25" s="6">
        <v>2</v>
      </c>
      <c r="L25" s="6">
        <v>3</v>
      </c>
      <c r="M25" s="6">
        <v>2</v>
      </c>
      <c r="N25" s="6">
        <v>3</v>
      </c>
      <c r="O25" s="6">
        <v>2</v>
      </c>
      <c r="P25" s="6">
        <v>2</v>
      </c>
      <c r="Q25" s="6">
        <v>2</v>
      </c>
      <c r="R25" s="6">
        <v>3</v>
      </c>
      <c r="S25" s="6">
        <v>2</v>
      </c>
      <c r="T25" s="6">
        <v>2</v>
      </c>
      <c r="U25" s="6">
        <v>2</v>
      </c>
      <c r="V25" s="6">
        <v>2</v>
      </c>
      <c r="W25" s="6">
        <v>3</v>
      </c>
      <c r="X25" s="6">
        <v>2</v>
      </c>
      <c r="Y25" s="6">
        <v>2</v>
      </c>
      <c r="Z25" s="6">
        <v>3</v>
      </c>
      <c r="AA25" s="6">
        <v>2</v>
      </c>
      <c r="AB25" s="6">
        <v>2</v>
      </c>
      <c r="AC25" s="6">
        <v>2</v>
      </c>
      <c r="AD25" s="6">
        <v>2</v>
      </c>
      <c r="AE25" s="6">
        <v>2</v>
      </c>
      <c r="AF25" s="6">
        <v>3</v>
      </c>
      <c r="AG25" s="6">
        <v>3</v>
      </c>
      <c r="AH25" s="6">
        <v>2</v>
      </c>
      <c r="AI25" s="6">
        <v>2</v>
      </c>
      <c r="AJ25" s="6">
        <v>3</v>
      </c>
      <c r="AK25" s="22">
        <f>SUM(Form_Responses1[[#This Row],[X1]:[X31]])</f>
        <v>74</v>
      </c>
      <c r="AL25" s="3"/>
      <c r="AM25" s="3"/>
      <c r="AN25" s="3"/>
      <c r="AO25" s="3"/>
      <c r="AP25" s="3"/>
    </row>
    <row r="26" spans="1:42" ht="12.75" x14ac:dyDescent="0.2">
      <c r="A26" s="19">
        <v>25</v>
      </c>
      <c r="B26" s="17">
        <v>45624.971375127316</v>
      </c>
      <c r="C26" s="8" t="s">
        <v>19</v>
      </c>
      <c r="D26" s="11">
        <v>42</v>
      </c>
      <c r="E26" s="7">
        <v>15</v>
      </c>
      <c r="F26" s="6">
        <v>2</v>
      </c>
      <c r="G26" s="6">
        <v>4</v>
      </c>
      <c r="H26" s="6">
        <v>4</v>
      </c>
      <c r="I26" s="6">
        <v>4</v>
      </c>
      <c r="J26" s="6">
        <v>4</v>
      </c>
      <c r="K26" s="6">
        <v>4</v>
      </c>
      <c r="L26" s="6">
        <v>4</v>
      </c>
      <c r="M26" s="6">
        <v>4</v>
      </c>
      <c r="N26" s="6">
        <v>4</v>
      </c>
      <c r="O26" s="6">
        <v>4</v>
      </c>
      <c r="P26" s="6">
        <v>4</v>
      </c>
      <c r="Q26" s="6">
        <v>4</v>
      </c>
      <c r="R26" s="6">
        <v>4</v>
      </c>
      <c r="S26" s="6">
        <v>4</v>
      </c>
      <c r="T26" s="6">
        <v>4</v>
      </c>
      <c r="U26" s="6">
        <v>4</v>
      </c>
      <c r="V26" s="6">
        <v>4</v>
      </c>
      <c r="W26" s="6">
        <v>4</v>
      </c>
      <c r="X26" s="6">
        <v>4</v>
      </c>
      <c r="Y26" s="6">
        <v>4</v>
      </c>
      <c r="Z26" s="6">
        <v>4</v>
      </c>
      <c r="AA26" s="6">
        <v>4</v>
      </c>
      <c r="AB26" s="6">
        <v>4</v>
      </c>
      <c r="AC26" s="6">
        <v>4</v>
      </c>
      <c r="AD26" s="6">
        <v>4</v>
      </c>
      <c r="AE26" s="6">
        <v>4</v>
      </c>
      <c r="AF26" s="6">
        <v>4</v>
      </c>
      <c r="AG26" s="6">
        <v>4</v>
      </c>
      <c r="AH26" s="6">
        <v>4</v>
      </c>
      <c r="AI26" s="6">
        <v>4</v>
      </c>
      <c r="AJ26" s="6">
        <v>4</v>
      </c>
      <c r="AK26" s="22">
        <f>SUM(Form_Responses1[[#This Row],[X1]:[X31]])</f>
        <v>122</v>
      </c>
      <c r="AL26" s="3"/>
      <c r="AM26" s="3"/>
      <c r="AN26" s="3"/>
      <c r="AO26" s="3"/>
      <c r="AP26" s="3"/>
    </row>
    <row r="27" spans="1:42" ht="12.75" x14ac:dyDescent="0.2">
      <c r="A27" s="19">
        <v>26</v>
      </c>
      <c r="B27" s="17">
        <v>45624.971676759262</v>
      </c>
      <c r="C27" s="8" t="s">
        <v>20</v>
      </c>
      <c r="D27" s="11">
        <v>46</v>
      </c>
      <c r="E27" s="7">
        <v>11</v>
      </c>
      <c r="F27" s="6">
        <v>2</v>
      </c>
      <c r="G27" s="6">
        <v>3</v>
      </c>
      <c r="H27" s="6">
        <v>2</v>
      </c>
      <c r="I27" s="6">
        <v>2</v>
      </c>
      <c r="J27" s="6">
        <v>3</v>
      </c>
      <c r="K27" s="6">
        <v>3</v>
      </c>
      <c r="L27" s="6">
        <v>2</v>
      </c>
      <c r="M27" s="6">
        <v>3</v>
      </c>
      <c r="N27" s="6">
        <v>3</v>
      </c>
      <c r="O27" s="6">
        <v>2</v>
      </c>
      <c r="P27" s="6">
        <v>3</v>
      </c>
      <c r="Q27" s="6">
        <v>3</v>
      </c>
      <c r="R27" s="6">
        <v>3</v>
      </c>
      <c r="S27" s="6">
        <v>2</v>
      </c>
      <c r="T27" s="6">
        <v>2</v>
      </c>
      <c r="U27" s="6">
        <v>3</v>
      </c>
      <c r="V27" s="6">
        <v>3</v>
      </c>
      <c r="W27" s="6">
        <v>2</v>
      </c>
      <c r="X27" s="6">
        <v>2</v>
      </c>
      <c r="Y27" s="6">
        <v>2</v>
      </c>
      <c r="Z27" s="6">
        <v>2</v>
      </c>
      <c r="AA27" s="6">
        <v>3</v>
      </c>
      <c r="AB27" s="6">
        <v>3</v>
      </c>
      <c r="AC27" s="6">
        <v>2</v>
      </c>
      <c r="AD27" s="6">
        <v>2</v>
      </c>
      <c r="AE27" s="6">
        <v>2</v>
      </c>
      <c r="AF27" s="6">
        <v>2</v>
      </c>
      <c r="AG27" s="6">
        <v>3</v>
      </c>
      <c r="AH27" s="6">
        <v>2</v>
      </c>
      <c r="AI27" s="6">
        <v>2</v>
      </c>
      <c r="AJ27" s="6">
        <v>3</v>
      </c>
      <c r="AK27" s="22">
        <f>SUM(Form_Responses1[[#This Row],[X1]:[X31]])</f>
        <v>76</v>
      </c>
      <c r="AL27" s="3"/>
      <c r="AM27" s="3"/>
      <c r="AN27" s="3"/>
      <c r="AO27" s="3"/>
      <c r="AP27" s="3"/>
    </row>
    <row r="28" spans="1:42" ht="12.75" x14ac:dyDescent="0.2">
      <c r="A28" s="19">
        <v>27</v>
      </c>
      <c r="B28" s="17">
        <v>45624.971816793986</v>
      </c>
      <c r="C28" s="8" t="s">
        <v>21</v>
      </c>
      <c r="D28" s="11">
        <v>41</v>
      </c>
      <c r="E28" s="7">
        <v>20</v>
      </c>
      <c r="F28" s="6">
        <v>3</v>
      </c>
      <c r="G28" s="6">
        <v>4</v>
      </c>
      <c r="H28" s="6">
        <v>3</v>
      </c>
      <c r="I28" s="6">
        <v>3</v>
      </c>
      <c r="J28" s="6">
        <v>2</v>
      </c>
      <c r="K28" s="6">
        <v>4</v>
      </c>
      <c r="L28" s="6">
        <v>3</v>
      </c>
      <c r="M28" s="6">
        <v>4</v>
      </c>
      <c r="N28" s="6">
        <v>3</v>
      </c>
      <c r="O28" s="6">
        <v>3</v>
      </c>
      <c r="P28" s="6">
        <v>3</v>
      </c>
      <c r="Q28" s="6">
        <v>3</v>
      </c>
      <c r="R28" s="6">
        <v>3</v>
      </c>
      <c r="S28" s="6">
        <v>3</v>
      </c>
      <c r="T28" s="6">
        <v>4</v>
      </c>
      <c r="U28" s="6">
        <v>4</v>
      </c>
      <c r="V28" s="6">
        <v>4</v>
      </c>
      <c r="W28" s="6">
        <v>3</v>
      </c>
      <c r="X28" s="6">
        <v>3</v>
      </c>
      <c r="Y28" s="6">
        <v>3</v>
      </c>
      <c r="Z28" s="6">
        <v>3</v>
      </c>
      <c r="AA28" s="6">
        <v>3</v>
      </c>
      <c r="AB28" s="6">
        <v>3</v>
      </c>
      <c r="AC28" s="6">
        <v>3</v>
      </c>
      <c r="AD28" s="6">
        <v>4</v>
      </c>
      <c r="AE28" s="6">
        <v>4</v>
      </c>
      <c r="AF28" s="6">
        <v>4</v>
      </c>
      <c r="AG28" s="6">
        <v>3</v>
      </c>
      <c r="AH28" s="6">
        <v>3</v>
      </c>
      <c r="AI28" s="6">
        <v>4</v>
      </c>
      <c r="AJ28" s="6">
        <v>3</v>
      </c>
      <c r="AK28" s="22">
        <f>SUM(Form_Responses1[[#This Row],[X1]:[X31]])</f>
        <v>102</v>
      </c>
      <c r="AL28" s="3"/>
      <c r="AM28" s="3"/>
      <c r="AN28" s="3"/>
      <c r="AO28" s="3"/>
      <c r="AP28" s="3"/>
    </row>
    <row r="29" spans="1:42" ht="12.75" x14ac:dyDescent="0.2">
      <c r="A29" s="19">
        <v>28</v>
      </c>
      <c r="B29" s="17">
        <v>45624.971933553243</v>
      </c>
      <c r="C29" s="8" t="s">
        <v>22</v>
      </c>
      <c r="D29" s="11">
        <v>35</v>
      </c>
      <c r="E29" s="7">
        <v>5</v>
      </c>
      <c r="F29" s="6">
        <v>2</v>
      </c>
      <c r="G29" s="6">
        <v>2</v>
      </c>
      <c r="H29" s="6">
        <v>2</v>
      </c>
      <c r="I29" s="6">
        <v>1</v>
      </c>
      <c r="J29" s="6">
        <v>2</v>
      </c>
      <c r="K29" s="6">
        <v>2</v>
      </c>
      <c r="L29" s="6">
        <v>2</v>
      </c>
      <c r="M29" s="6">
        <v>1</v>
      </c>
      <c r="N29" s="6">
        <v>2</v>
      </c>
      <c r="O29" s="6">
        <v>2</v>
      </c>
      <c r="P29" s="6">
        <v>2</v>
      </c>
      <c r="Q29" s="6">
        <v>2</v>
      </c>
      <c r="R29" s="6">
        <v>2</v>
      </c>
      <c r="S29" s="6">
        <v>1</v>
      </c>
      <c r="T29" s="6">
        <v>1</v>
      </c>
      <c r="U29" s="6">
        <v>1</v>
      </c>
      <c r="V29" s="6">
        <v>2</v>
      </c>
      <c r="W29" s="6">
        <v>2</v>
      </c>
      <c r="X29" s="6">
        <v>1</v>
      </c>
      <c r="Y29" s="6">
        <v>1</v>
      </c>
      <c r="Z29" s="6">
        <v>2</v>
      </c>
      <c r="AA29" s="6">
        <v>1</v>
      </c>
      <c r="AB29" s="6">
        <v>2</v>
      </c>
      <c r="AC29" s="6">
        <v>2</v>
      </c>
      <c r="AD29" s="6">
        <v>2</v>
      </c>
      <c r="AE29" s="6">
        <v>2</v>
      </c>
      <c r="AF29" s="6">
        <v>2</v>
      </c>
      <c r="AG29" s="6">
        <v>2</v>
      </c>
      <c r="AH29" s="6">
        <v>2</v>
      </c>
      <c r="AI29" s="6">
        <v>1</v>
      </c>
      <c r="AJ29" s="6">
        <v>1</v>
      </c>
      <c r="AK29" s="22">
        <f>SUM(Form_Responses1[[#This Row],[X1]:[X31]])</f>
        <v>52</v>
      </c>
      <c r="AL29" s="3"/>
      <c r="AM29" s="3"/>
      <c r="AN29" s="3"/>
      <c r="AO29" s="3"/>
      <c r="AP29" s="3"/>
    </row>
    <row r="30" spans="1:42" ht="12.75" x14ac:dyDescent="0.2">
      <c r="A30" s="19">
        <v>29</v>
      </c>
      <c r="B30" s="17">
        <v>45624.97216174769</v>
      </c>
      <c r="C30" s="8" t="s">
        <v>23</v>
      </c>
      <c r="D30" s="11">
        <v>39</v>
      </c>
      <c r="E30" s="7">
        <v>10</v>
      </c>
      <c r="F30" s="6">
        <v>1</v>
      </c>
      <c r="G30" s="6">
        <v>1</v>
      </c>
      <c r="H30" s="6">
        <v>2</v>
      </c>
      <c r="I30" s="6">
        <v>2</v>
      </c>
      <c r="J30" s="6">
        <v>1</v>
      </c>
      <c r="K30" s="6">
        <v>2</v>
      </c>
      <c r="L30" s="6">
        <v>2</v>
      </c>
      <c r="M30" s="6">
        <v>1</v>
      </c>
      <c r="N30" s="6">
        <v>1</v>
      </c>
      <c r="O30" s="6">
        <v>1</v>
      </c>
      <c r="P30" s="6">
        <v>2</v>
      </c>
      <c r="Q30" s="6">
        <v>2</v>
      </c>
      <c r="R30" s="6">
        <v>2</v>
      </c>
      <c r="S30" s="6">
        <v>2</v>
      </c>
      <c r="T30" s="6">
        <v>2</v>
      </c>
      <c r="U30" s="6">
        <v>2</v>
      </c>
      <c r="V30" s="6">
        <v>2</v>
      </c>
      <c r="W30" s="6">
        <v>2</v>
      </c>
      <c r="X30" s="6">
        <v>2</v>
      </c>
      <c r="Y30" s="6">
        <v>2</v>
      </c>
      <c r="Z30" s="6">
        <v>1</v>
      </c>
      <c r="AA30" s="6">
        <v>2</v>
      </c>
      <c r="AB30" s="6">
        <v>2</v>
      </c>
      <c r="AC30" s="6">
        <v>2</v>
      </c>
      <c r="AD30" s="6">
        <v>1</v>
      </c>
      <c r="AE30" s="6">
        <v>2</v>
      </c>
      <c r="AF30" s="6">
        <v>1</v>
      </c>
      <c r="AG30" s="6">
        <v>1</v>
      </c>
      <c r="AH30" s="6">
        <v>2</v>
      </c>
      <c r="AI30" s="6">
        <v>2</v>
      </c>
      <c r="AJ30" s="6">
        <v>2</v>
      </c>
      <c r="AK30" s="22">
        <f>SUM(Form_Responses1[[#This Row],[X1]:[X31]])</f>
        <v>52</v>
      </c>
      <c r="AL30" s="3"/>
      <c r="AM30" s="3"/>
      <c r="AN30" s="3"/>
      <c r="AO30" s="3"/>
      <c r="AP30" s="3"/>
    </row>
    <row r="31" spans="1:42" ht="12.75" x14ac:dyDescent="0.2">
      <c r="A31" s="19">
        <v>30</v>
      </c>
      <c r="B31" s="17">
        <v>45624.972324108792</v>
      </c>
      <c r="C31" s="8" t="s">
        <v>24</v>
      </c>
      <c r="D31" s="11">
        <v>36</v>
      </c>
      <c r="E31" s="7">
        <v>4</v>
      </c>
      <c r="F31" s="6">
        <v>4</v>
      </c>
      <c r="G31" s="6">
        <v>4</v>
      </c>
      <c r="H31" s="6">
        <v>4</v>
      </c>
      <c r="I31" s="6">
        <v>4</v>
      </c>
      <c r="J31" s="6">
        <v>4</v>
      </c>
      <c r="K31" s="6">
        <v>4</v>
      </c>
      <c r="L31" s="6">
        <v>4</v>
      </c>
      <c r="M31" s="6">
        <v>4</v>
      </c>
      <c r="N31" s="6">
        <v>4</v>
      </c>
      <c r="O31" s="6">
        <v>4</v>
      </c>
      <c r="P31" s="6">
        <v>4</v>
      </c>
      <c r="Q31" s="6">
        <v>4</v>
      </c>
      <c r="R31" s="6">
        <v>4</v>
      </c>
      <c r="S31" s="6">
        <v>4</v>
      </c>
      <c r="T31" s="6">
        <v>4</v>
      </c>
      <c r="U31" s="6">
        <v>4</v>
      </c>
      <c r="V31" s="6">
        <v>4</v>
      </c>
      <c r="W31" s="6">
        <v>4</v>
      </c>
      <c r="X31" s="6">
        <v>4</v>
      </c>
      <c r="Y31" s="6">
        <v>4</v>
      </c>
      <c r="Z31" s="6">
        <v>4</v>
      </c>
      <c r="AA31" s="6">
        <v>4</v>
      </c>
      <c r="AB31" s="6">
        <v>4</v>
      </c>
      <c r="AC31" s="6">
        <v>4</v>
      </c>
      <c r="AD31" s="6">
        <v>4</v>
      </c>
      <c r="AE31" s="6">
        <v>4</v>
      </c>
      <c r="AF31" s="6">
        <v>4</v>
      </c>
      <c r="AG31" s="6">
        <v>4</v>
      </c>
      <c r="AH31" s="6">
        <v>4</v>
      </c>
      <c r="AI31" s="6">
        <v>4</v>
      </c>
      <c r="AJ31" s="6">
        <v>4</v>
      </c>
      <c r="AK31" s="22">
        <f>SUM(Form_Responses1[[#This Row],[X1]:[X31]])</f>
        <v>124</v>
      </c>
      <c r="AL31" s="3"/>
      <c r="AM31" s="3"/>
      <c r="AN31" s="3"/>
      <c r="AO31" s="3"/>
      <c r="AP31" s="3"/>
    </row>
    <row r="32" spans="1:42" ht="12.75" x14ac:dyDescent="0.2">
      <c r="A32" s="19">
        <v>31</v>
      </c>
      <c r="B32" s="17">
        <v>45624.972591585647</v>
      </c>
      <c r="C32" s="8" t="s">
        <v>25</v>
      </c>
      <c r="D32" s="11">
        <v>33</v>
      </c>
      <c r="E32" s="7">
        <v>4</v>
      </c>
      <c r="F32" s="6">
        <v>2</v>
      </c>
      <c r="G32" s="6">
        <v>2</v>
      </c>
      <c r="H32" s="6">
        <v>1</v>
      </c>
      <c r="I32" s="6">
        <v>2</v>
      </c>
      <c r="J32" s="6">
        <v>1</v>
      </c>
      <c r="K32" s="6">
        <v>2</v>
      </c>
      <c r="L32" s="6">
        <v>1</v>
      </c>
      <c r="M32" s="6">
        <v>1</v>
      </c>
      <c r="N32" s="6">
        <v>2</v>
      </c>
      <c r="O32" s="6">
        <v>1</v>
      </c>
      <c r="P32" s="6">
        <v>2</v>
      </c>
      <c r="Q32" s="6">
        <v>2</v>
      </c>
      <c r="R32" s="6">
        <v>2</v>
      </c>
      <c r="S32" s="6">
        <v>2</v>
      </c>
      <c r="T32" s="6">
        <v>2</v>
      </c>
      <c r="U32" s="6">
        <v>2</v>
      </c>
      <c r="V32" s="6">
        <v>1</v>
      </c>
      <c r="W32" s="6">
        <v>2</v>
      </c>
      <c r="X32" s="6">
        <v>1</v>
      </c>
      <c r="Y32" s="6">
        <v>2</v>
      </c>
      <c r="Z32" s="6">
        <v>2</v>
      </c>
      <c r="AA32" s="6">
        <v>2</v>
      </c>
      <c r="AB32" s="6">
        <v>1</v>
      </c>
      <c r="AC32" s="6">
        <v>2</v>
      </c>
      <c r="AD32" s="6">
        <v>1</v>
      </c>
      <c r="AE32" s="6">
        <v>1</v>
      </c>
      <c r="AF32" s="6">
        <v>2</v>
      </c>
      <c r="AG32" s="6">
        <v>1</v>
      </c>
      <c r="AH32" s="6">
        <v>2</v>
      </c>
      <c r="AI32" s="6">
        <v>2</v>
      </c>
      <c r="AJ32" s="6">
        <v>2</v>
      </c>
      <c r="AK32" s="22">
        <f>SUM(Form_Responses1[[#This Row],[X1]:[X31]])</f>
        <v>51</v>
      </c>
      <c r="AL32" s="3"/>
      <c r="AM32" s="3"/>
      <c r="AN32" s="3"/>
      <c r="AO32" s="3"/>
      <c r="AP32" s="3"/>
    </row>
    <row r="33" spans="1:42" ht="12.75" x14ac:dyDescent="0.2">
      <c r="A33" s="19">
        <v>32</v>
      </c>
      <c r="B33" s="17">
        <v>45624.972761168981</v>
      </c>
      <c r="C33" s="8" t="s">
        <v>26</v>
      </c>
      <c r="D33" s="11">
        <v>42</v>
      </c>
      <c r="E33" s="7">
        <v>12</v>
      </c>
      <c r="F33" s="6">
        <v>2</v>
      </c>
      <c r="G33" s="6">
        <v>2</v>
      </c>
      <c r="H33" s="6">
        <v>2</v>
      </c>
      <c r="I33" s="6">
        <v>3</v>
      </c>
      <c r="J33" s="6">
        <v>2</v>
      </c>
      <c r="K33" s="6">
        <v>2</v>
      </c>
      <c r="L33" s="6">
        <v>2</v>
      </c>
      <c r="M33" s="6">
        <v>3</v>
      </c>
      <c r="N33" s="6">
        <v>2</v>
      </c>
      <c r="O33" s="6">
        <v>3</v>
      </c>
      <c r="P33" s="6">
        <v>2</v>
      </c>
      <c r="Q33" s="6">
        <v>2</v>
      </c>
      <c r="R33" s="6">
        <v>2</v>
      </c>
      <c r="S33" s="6">
        <v>3</v>
      </c>
      <c r="T33" s="6">
        <v>2</v>
      </c>
      <c r="U33" s="6">
        <v>3</v>
      </c>
      <c r="V33" s="6">
        <v>2</v>
      </c>
      <c r="W33" s="6">
        <v>2</v>
      </c>
      <c r="X33" s="6">
        <v>3</v>
      </c>
      <c r="Y33" s="6">
        <v>3</v>
      </c>
      <c r="Z33" s="6">
        <v>3</v>
      </c>
      <c r="AA33" s="6">
        <v>2</v>
      </c>
      <c r="AB33" s="6">
        <v>3</v>
      </c>
      <c r="AC33" s="6">
        <v>2</v>
      </c>
      <c r="AD33" s="6">
        <v>3</v>
      </c>
      <c r="AE33" s="6">
        <v>2</v>
      </c>
      <c r="AF33" s="6">
        <v>2</v>
      </c>
      <c r="AG33" s="6">
        <v>2</v>
      </c>
      <c r="AH33" s="6">
        <v>2</v>
      </c>
      <c r="AI33" s="6">
        <v>2</v>
      </c>
      <c r="AJ33" s="6">
        <v>3</v>
      </c>
      <c r="AK33" s="22">
        <f>SUM(Form_Responses1[[#This Row],[X1]:[X31]])</f>
        <v>73</v>
      </c>
      <c r="AL33" s="3"/>
      <c r="AM33" s="3"/>
      <c r="AN33" s="3"/>
      <c r="AO33" s="3"/>
      <c r="AP33" s="3"/>
    </row>
    <row r="34" spans="1:42" ht="12.75" x14ac:dyDescent="0.2">
      <c r="A34" s="19">
        <v>33</v>
      </c>
      <c r="B34" s="17">
        <v>45624.972983252315</v>
      </c>
      <c r="C34" s="8" t="s">
        <v>27</v>
      </c>
      <c r="D34" s="11">
        <v>40</v>
      </c>
      <c r="E34" s="7">
        <v>2</v>
      </c>
      <c r="F34" s="6">
        <v>3</v>
      </c>
      <c r="G34" s="6">
        <v>2</v>
      </c>
      <c r="H34" s="6">
        <v>2</v>
      </c>
      <c r="I34" s="6">
        <v>3</v>
      </c>
      <c r="J34" s="6">
        <v>2</v>
      </c>
      <c r="K34" s="6">
        <v>3</v>
      </c>
      <c r="L34" s="6">
        <v>3</v>
      </c>
      <c r="M34" s="6">
        <v>3</v>
      </c>
      <c r="N34" s="6">
        <v>2</v>
      </c>
      <c r="O34" s="6">
        <v>3</v>
      </c>
      <c r="P34" s="6">
        <v>3</v>
      </c>
      <c r="Q34" s="6">
        <v>2</v>
      </c>
      <c r="R34" s="6">
        <v>2</v>
      </c>
      <c r="S34" s="6">
        <v>2</v>
      </c>
      <c r="T34" s="6">
        <v>2</v>
      </c>
      <c r="U34" s="6">
        <v>3</v>
      </c>
      <c r="V34" s="6">
        <v>2</v>
      </c>
      <c r="W34" s="6">
        <v>3</v>
      </c>
      <c r="X34" s="6">
        <v>2</v>
      </c>
      <c r="Y34" s="6">
        <v>2</v>
      </c>
      <c r="Z34" s="6">
        <v>2</v>
      </c>
      <c r="AA34" s="6">
        <v>2</v>
      </c>
      <c r="AB34" s="6">
        <v>2</v>
      </c>
      <c r="AC34" s="6">
        <v>2</v>
      </c>
      <c r="AD34" s="6">
        <v>3</v>
      </c>
      <c r="AE34" s="6">
        <v>3</v>
      </c>
      <c r="AF34" s="6">
        <v>3</v>
      </c>
      <c r="AG34" s="6">
        <v>2</v>
      </c>
      <c r="AH34" s="6">
        <v>2</v>
      </c>
      <c r="AI34" s="6">
        <v>2</v>
      </c>
      <c r="AJ34" s="6">
        <v>3</v>
      </c>
      <c r="AK34" s="22">
        <f>SUM(Form_Responses1[[#This Row],[X1]:[X31]])</f>
        <v>75</v>
      </c>
      <c r="AL34" s="3"/>
      <c r="AM34" s="3"/>
      <c r="AN34" s="3"/>
      <c r="AO34" s="3"/>
      <c r="AP34" s="3"/>
    </row>
    <row r="35" spans="1:42" ht="12.75" x14ac:dyDescent="0.2">
      <c r="A35" s="19">
        <v>34</v>
      </c>
      <c r="B35" s="17">
        <v>45624.973163171293</v>
      </c>
      <c r="C35" s="8" t="s">
        <v>28</v>
      </c>
      <c r="D35" s="11">
        <v>42</v>
      </c>
      <c r="E35" s="7">
        <v>21</v>
      </c>
      <c r="F35" s="6">
        <v>4</v>
      </c>
      <c r="G35" s="6">
        <v>4</v>
      </c>
      <c r="H35" s="6">
        <v>4</v>
      </c>
      <c r="I35" s="6">
        <v>3</v>
      </c>
      <c r="J35" s="6">
        <v>4</v>
      </c>
      <c r="K35" s="6">
        <v>2</v>
      </c>
      <c r="L35" s="6">
        <v>3</v>
      </c>
      <c r="M35" s="6">
        <v>4</v>
      </c>
      <c r="N35" s="6">
        <v>4</v>
      </c>
      <c r="O35" s="6">
        <v>3</v>
      </c>
      <c r="P35" s="6">
        <v>3</v>
      </c>
      <c r="Q35" s="6">
        <v>4</v>
      </c>
      <c r="R35" s="6">
        <v>4</v>
      </c>
      <c r="S35" s="6">
        <v>3</v>
      </c>
      <c r="T35" s="6">
        <v>4</v>
      </c>
      <c r="U35" s="6">
        <v>4</v>
      </c>
      <c r="V35" s="6">
        <v>3</v>
      </c>
      <c r="W35" s="6">
        <v>4</v>
      </c>
      <c r="X35" s="6">
        <v>3</v>
      </c>
      <c r="Y35" s="6">
        <v>4</v>
      </c>
      <c r="Z35" s="6">
        <v>3</v>
      </c>
      <c r="AA35" s="6">
        <v>4</v>
      </c>
      <c r="AB35" s="6">
        <v>4</v>
      </c>
      <c r="AC35" s="6">
        <v>3</v>
      </c>
      <c r="AD35" s="6">
        <v>2</v>
      </c>
      <c r="AE35" s="6">
        <v>4</v>
      </c>
      <c r="AF35" s="6">
        <v>4</v>
      </c>
      <c r="AG35" s="6">
        <v>3</v>
      </c>
      <c r="AH35" s="6">
        <v>3</v>
      </c>
      <c r="AI35" s="6">
        <v>3</v>
      </c>
      <c r="AJ35" s="6">
        <v>3</v>
      </c>
      <c r="AK35" s="22">
        <f>SUM(Form_Responses1[[#This Row],[X1]:[X31]])</f>
        <v>107</v>
      </c>
      <c r="AL35" s="3"/>
      <c r="AM35" s="3"/>
      <c r="AN35" s="3"/>
      <c r="AO35" s="3"/>
      <c r="AP35" s="3"/>
    </row>
    <row r="36" spans="1:42" ht="12.75" x14ac:dyDescent="0.2">
      <c r="A36" s="19">
        <v>35</v>
      </c>
      <c r="B36" s="17">
        <v>45624.973324629631</v>
      </c>
      <c r="C36" s="8" t="s">
        <v>29</v>
      </c>
      <c r="D36" s="11">
        <v>39</v>
      </c>
      <c r="E36" s="7">
        <v>4</v>
      </c>
      <c r="F36" s="6">
        <v>3</v>
      </c>
      <c r="G36" s="6">
        <v>3</v>
      </c>
      <c r="H36" s="6">
        <v>3</v>
      </c>
      <c r="I36" s="6">
        <v>4</v>
      </c>
      <c r="J36" s="6">
        <v>3</v>
      </c>
      <c r="K36" s="6">
        <v>4</v>
      </c>
      <c r="L36" s="6">
        <v>4</v>
      </c>
      <c r="M36" s="6">
        <v>4</v>
      </c>
      <c r="N36" s="6">
        <v>2</v>
      </c>
      <c r="O36" s="6">
        <v>4</v>
      </c>
      <c r="P36" s="6">
        <v>3</v>
      </c>
      <c r="Q36" s="6">
        <v>2</v>
      </c>
      <c r="R36" s="6">
        <v>4</v>
      </c>
      <c r="S36" s="6">
        <v>2</v>
      </c>
      <c r="T36" s="6">
        <v>4</v>
      </c>
      <c r="U36" s="6">
        <v>4</v>
      </c>
      <c r="V36" s="6">
        <v>4</v>
      </c>
      <c r="W36" s="6">
        <v>3</v>
      </c>
      <c r="X36" s="6">
        <v>3</v>
      </c>
      <c r="Y36" s="6">
        <v>3</v>
      </c>
      <c r="Z36" s="6">
        <v>4</v>
      </c>
      <c r="AA36" s="6">
        <v>4</v>
      </c>
      <c r="AB36" s="6">
        <v>3</v>
      </c>
      <c r="AC36" s="6">
        <v>3</v>
      </c>
      <c r="AD36" s="6">
        <v>2</v>
      </c>
      <c r="AE36" s="6">
        <v>4</v>
      </c>
      <c r="AF36" s="6">
        <v>3</v>
      </c>
      <c r="AG36" s="6">
        <v>4</v>
      </c>
      <c r="AH36" s="6">
        <v>4</v>
      </c>
      <c r="AI36" s="6">
        <v>4</v>
      </c>
      <c r="AJ36" s="6">
        <v>4</v>
      </c>
      <c r="AK36" s="22">
        <f>SUM(Form_Responses1[[#This Row],[X1]:[X31]])</f>
        <v>105</v>
      </c>
      <c r="AL36" s="3"/>
      <c r="AM36" s="3"/>
      <c r="AN36" s="3"/>
      <c r="AO36" s="3"/>
      <c r="AP36" s="3"/>
    </row>
    <row r="37" spans="1:42" ht="12.75" x14ac:dyDescent="0.2">
      <c r="A37" s="19">
        <v>36</v>
      </c>
      <c r="B37" s="17">
        <v>45624.973637013885</v>
      </c>
      <c r="C37" s="8" t="s">
        <v>30</v>
      </c>
      <c r="D37" s="11">
        <v>42</v>
      </c>
      <c r="E37" s="7">
        <v>17</v>
      </c>
      <c r="F37" s="6">
        <v>2</v>
      </c>
      <c r="G37" s="6">
        <v>1</v>
      </c>
      <c r="H37" s="6">
        <v>2</v>
      </c>
      <c r="I37" s="6">
        <v>2</v>
      </c>
      <c r="J37" s="6">
        <v>2</v>
      </c>
      <c r="K37" s="6">
        <v>1</v>
      </c>
      <c r="L37" s="6">
        <v>2</v>
      </c>
      <c r="M37" s="6">
        <v>2</v>
      </c>
      <c r="N37" s="6">
        <v>2</v>
      </c>
      <c r="O37" s="6">
        <v>2</v>
      </c>
      <c r="P37" s="6">
        <v>2</v>
      </c>
      <c r="Q37" s="6">
        <v>1</v>
      </c>
      <c r="R37" s="6">
        <v>1</v>
      </c>
      <c r="S37" s="6">
        <v>1</v>
      </c>
      <c r="T37" s="6">
        <v>2</v>
      </c>
      <c r="U37" s="6">
        <v>2</v>
      </c>
      <c r="V37" s="6">
        <v>2</v>
      </c>
      <c r="W37" s="6">
        <v>1</v>
      </c>
      <c r="X37" s="6">
        <v>2</v>
      </c>
      <c r="Y37" s="6">
        <v>2</v>
      </c>
      <c r="Z37" s="6">
        <v>2</v>
      </c>
      <c r="AA37" s="6">
        <v>1</v>
      </c>
      <c r="AB37" s="6">
        <v>2</v>
      </c>
      <c r="AC37" s="6">
        <v>1</v>
      </c>
      <c r="AD37" s="6">
        <v>1</v>
      </c>
      <c r="AE37" s="6">
        <v>2</v>
      </c>
      <c r="AF37" s="6">
        <v>2</v>
      </c>
      <c r="AG37" s="6">
        <v>2</v>
      </c>
      <c r="AH37" s="6">
        <v>1</v>
      </c>
      <c r="AI37" s="6">
        <v>2</v>
      </c>
      <c r="AJ37" s="6">
        <v>2</v>
      </c>
      <c r="AK37" s="22">
        <f>SUM(Form_Responses1[[#This Row],[X1]:[X31]])</f>
        <v>52</v>
      </c>
      <c r="AL37" s="3"/>
      <c r="AM37" s="3"/>
      <c r="AN37" s="3"/>
      <c r="AO37" s="3"/>
      <c r="AP37" s="3"/>
    </row>
    <row r="38" spans="1:42" ht="12.75" x14ac:dyDescent="0.2">
      <c r="A38" s="19">
        <v>37</v>
      </c>
      <c r="B38" s="17">
        <v>45624.973799224535</v>
      </c>
      <c r="C38" s="8" t="s">
        <v>31</v>
      </c>
      <c r="D38" s="11">
        <v>49</v>
      </c>
      <c r="E38" s="7">
        <v>20</v>
      </c>
      <c r="F38" s="6">
        <v>2</v>
      </c>
      <c r="G38" s="6">
        <v>2</v>
      </c>
      <c r="H38" s="6">
        <v>3</v>
      </c>
      <c r="I38" s="6">
        <v>3</v>
      </c>
      <c r="J38" s="6">
        <v>2</v>
      </c>
      <c r="K38" s="6">
        <v>2</v>
      </c>
      <c r="L38" s="6">
        <v>3</v>
      </c>
      <c r="M38" s="6">
        <v>3</v>
      </c>
      <c r="N38" s="6">
        <v>2</v>
      </c>
      <c r="O38" s="6">
        <v>2</v>
      </c>
      <c r="P38" s="6">
        <v>3</v>
      </c>
      <c r="Q38" s="6">
        <v>3</v>
      </c>
      <c r="R38" s="6">
        <v>2</v>
      </c>
      <c r="S38" s="6">
        <v>2</v>
      </c>
      <c r="T38" s="6">
        <v>3</v>
      </c>
      <c r="U38" s="6">
        <v>2</v>
      </c>
      <c r="V38" s="6">
        <v>3</v>
      </c>
      <c r="W38" s="6">
        <v>2</v>
      </c>
      <c r="X38" s="6">
        <v>2</v>
      </c>
      <c r="Y38" s="6">
        <v>3</v>
      </c>
      <c r="Z38" s="6">
        <v>2</v>
      </c>
      <c r="AA38" s="6">
        <v>3</v>
      </c>
      <c r="AB38" s="6">
        <v>2</v>
      </c>
      <c r="AC38" s="6">
        <v>2</v>
      </c>
      <c r="AD38" s="6">
        <v>2</v>
      </c>
      <c r="AE38" s="6">
        <v>2</v>
      </c>
      <c r="AF38" s="6">
        <v>2</v>
      </c>
      <c r="AG38" s="6">
        <v>2</v>
      </c>
      <c r="AH38" s="6">
        <v>3</v>
      </c>
      <c r="AI38" s="6">
        <v>3</v>
      </c>
      <c r="AJ38" s="6">
        <v>3</v>
      </c>
      <c r="AK38" s="22">
        <f>SUM(Form_Responses1[[#This Row],[X1]:[X31]])</f>
        <v>75</v>
      </c>
      <c r="AL38" s="3"/>
      <c r="AM38" s="3"/>
      <c r="AN38" s="3"/>
      <c r="AO38" s="3"/>
      <c r="AP38" s="3"/>
    </row>
    <row r="39" spans="1:42" ht="12.75" x14ac:dyDescent="0.2">
      <c r="A39" s="19">
        <v>38</v>
      </c>
      <c r="B39" s="17">
        <v>45624.974063715279</v>
      </c>
      <c r="C39" s="8" t="s">
        <v>32</v>
      </c>
      <c r="D39" s="11">
        <v>47</v>
      </c>
      <c r="E39" s="7">
        <v>21</v>
      </c>
      <c r="F39" s="6">
        <v>2</v>
      </c>
      <c r="G39" s="6">
        <v>1</v>
      </c>
      <c r="H39" s="6">
        <v>1</v>
      </c>
      <c r="I39" s="6">
        <v>1</v>
      </c>
      <c r="J39" s="6">
        <v>1</v>
      </c>
      <c r="K39" s="6">
        <v>2</v>
      </c>
      <c r="L39" s="6">
        <v>2</v>
      </c>
      <c r="M39" s="6">
        <v>2</v>
      </c>
      <c r="N39" s="6">
        <v>2</v>
      </c>
      <c r="O39" s="6">
        <v>1</v>
      </c>
      <c r="P39" s="6">
        <v>1</v>
      </c>
      <c r="Q39" s="6">
        <v>2</v>
      </c>
      <c r="R39" s="6">
        <v>2</v>
      </c>
      <c r="S39" s="6">
        <v>2</v>
      </c>
      <c r="T39" s="6">
        <v>1</v>
      </c>
      <c r="U39" s="6">
        <v>2</v>
      </c>
      <c r="V39" s="6">
        <v>2</v>
      </c>
      <c r="W39" s="6">
        <v>1</v>
      </c>
      <c r="X39" s="6">
        <v>2</v>
      </c>
      <c r="Y39" s="6">
        <v>1</v>
      </c>
      <c r="Z39" s="6">
        <v>2</v>
      </c>
      <c r="AA39" s="6">
        <v>2</v>
      </c>
      <c r="AB39" s="6">
        <v>1</v>
      </c>
      <c r="AC39" s="6">
        <v>1</v>
      </c>
      <c r="AD39" s="6">
        <v>1</v>
      </c>
      <c r="AE39" s="6">
        <v>1</v>
      </c>
      <c r="AF39" s="6">
        <v>2</v>
      </c>
      <c r="AG39" s="6">
        <v>1</v>
      </c>
      <c r="AH39" s="6">
        <v>1</v>
      </c>
      <c r="AI39" s="6">
        <v>2</v>
      </c>
      <c r="AJ39" s="6">
        <v>1</v>
      </c>
      <c r="AK39" s="22">
        <f>SUM(Form_Responses1[[#This Row],[X1]:[X31]])</f>
        <v>46</v>
      </c>
      <c r="AL39" s="3"/>
      <c r="AM39" s="3"/>
      <c r="AN39" s="3"/>
      <c r="AO39" s="3"/>
      <c r="AP39" s="3"/>
    </row>
    <row r="40" spans="1:42" ht="12.75" x14ac:dyDescent="0.2">
      <c r="A40" s="19">
        <v>39</v>
      </c>
      <c r="B40" s="17">
        <v>45624.974275266199</v>
      </c>
      <c r="C40" s="8" t="s">
        <v>33</v>
      </c>
      <c r="D40" s="11">
        <v>46</v>
      </c>
      <c r="E40" s="7">
        <v>21</v>
      </c>
      <c r="F40" s="6">
        <v>1</v>
      </c>
      <c r="G40" s="6">
        <v>2</v>
      </c>
      <c r="H40" s="6">
        <v>2</v>
      </c>
      <c r="I40" s="6">
        <v>1</v>
      </c>
      <c r="J40" s="6">
        <v>1</v>
      </c>
      <c r="K40" s="6">
        <v>1</v>
      </c>
      <c r="L40" s="6">
        <v>2</v>
      </c>
      <c r="M40" s="6">
        <v>2</v>
      </c>
      <c r="N40" s="6">
        <v>2</v>
      </c>
      <c r="O40" s="6">
        <v>1</v>
      </c>
      <c r="P40" s="6">
        <v>2</v>
      </c>
      <c r="Q40" s="6">
        <v>2</v>
      </c>
      <c r="R40" s="6">
        <v>1</v>
      </c>
      <c r="S40" s="6">
        <v>1</v>
      </c>
      <c r="T40" s="6">
        <v>2</v>
      </c>
      <c r="U40" s="6">
        <v>2</v>
      </c>
      <c r="V40" s="6">
        <v>2</v>
      </c>
      <c r="W40" s="6">
        <v>1</v>
      </c>
      <c r="X40" s="6">
        <v>2</v>
      </c>
      <c r="Y40" s="6">
        <v>2</v>
      </c>
      <c r="Z40" s="6">
        <v>1</v>
      </c>
      <c r="AA40" s="6">
        <v>2</v>
      </c>
      <c r="AB40" s="6">
        <v>2</v>
      </c>
      <c r="AC40" s="6">
        <v>2</v>
      </c>
      <c r="AD40" s="6">
        <v>2</v>
      </c>
      <c r="AE40" s="6">
        <v>1</v>
      </c>
      <c r="AF40" s="6">
        <v>2</v>
      </c>
      <c r="AG40" s="6">
        <v>2</v>
      </c>
      <c r="AH40" s="6">
        <v>2</v>
      </c>
      <c r="AI40" s="6">
        <v>2</v>
      </c>
      <c r="AJ40" s="6">
        <v>1</v>
      </c>
      <c r="AK40" s="22">
        <f>SUM(Form_Responses1[[#This Row],[X1]:[X31]])</f>
        <v>51</v>
      </c>
      <c r="AL40" s="3"/>
      <c r="AM40" s="3"/>
      <c r="AN40" s="3"/>
      <c r="AO40" s="3"/>
      <c r="AP40" s="3"/>
    </row>
    <row r="41" spans="1:42" ht="12.75" x14ac:dyDescent="0.2">
      <c r="A41" s="19">
        <v>40</v>
      </c>
      <c r="B41" s="17">
        <v>45624.974388877316</v>
      </c>
      <c r="C41" s="8" t="s">
        <v>34</v>
      </c>
      <c r="D41" s="11">
        <v>35</v>
      </c>
      <c r="E41" s="7">
        <v>10</v>
      </c>
      <c r="F41" s="6">
        <v>3</v>
      </c>
      <c r="G41" s="6">
        <v>2</v>
      </c>
      <c r="H41" s="6">
        <v>2</v>
      </c>
      <c r="I41" s="6">
        <v>3</v>
      </c>
      <c r="J41" s="6">
        <v>3</v>
      </c>
      <c r="K41" s="6">
        <v>3</v>
      </c>
      <c r="L41" s="6">
        <v>3</v>
      </c>
      <c r="M41" s="6">
        <v>2</v>
      </c>
      <c r="N41" s="6">
        <v>3</v>
      </c>
      <c r="O41" s="6">
        <v>3</v>
      </c>
      <c r="P41" s="6">
        <v>3</v>
      </c>
      <c r="Q41" s="6">
        <v>2</v>
      </c>
      <c r="R41" s="6">
        <v>3</v>
      </c>
      <c r="S41" s="6">
        <v>2</v>
      </c>
      <c r="T41" s="6">
        <v>2</v>
      </c>
      <c r="U41" s="6">
        <v>3</v>
      </c>
      <c r="V41" s="6">
        <v>2</v>
      </c>
      <c r="W41" s="6">
        <v>3</v>
      </c>
      <c r="X41" s="6">
        <v>2</v>
      </c>
      <c r="Y41" s="6">
        <v>3</v>
      </c>
      <c r="Z41" s="6">
        <v>3</v>
      </c>
      <c r="AA41" s="6">
        <v>3</v>
      </c>
      <c r="AB41" s="6">
        <v>2</v>
      </c>
      <c r="AC41" s="6">
        <v>2</v>
      </c>
      <c r="AD41" s="6">
        <v>3</v>
      </c>
      <c r="AE41" s="6">
        <v>3</v>
      </c>
      <c r="AF41" s="6">
        <v>2</v>
      </c>
      <c r="AG41" s="6">
        <v>2</v>
      </c>
      <c r="AH41" s="6">
        <v>2</v>
      </c>
      <c r="AI41" s="6">
        <v>2</v>
      </c>
      <c r="AJ41" s="6">
        <v>3</v>
      </c>
      <c r="AK41" s="22">
        <f>SUM(Form_Responses1[[#This Row],[X1]:[X31]])</f>
        <v>79</v>
      </c>
      <c r="AL41" s="3"/>
      <c r="AM41" s="3"/>
      <c r="AN41" s="3"/>
      <c r="AO41" s="3"/>
      <c r="AP41" s="3"/>
    </row>
    <row r="42" spans="1:42" ht="12.75" x14ac:dyDescent="0.2">
      <c r="A42" s="19">
        <v>41</v>
      </c>
      <c r="B42" s="17">
        <v>45624.974546574071</v>
      </c>
      <c r="C42" s="8" t="s">
        <v>35</v>
      </c>
      <c r="D42" s="11">
        <v>37</v>
      </c>
      <c r="E42" s="7">
        <v>4</v>
      </c>
      <c r="F42" s="6">
        <v>3</v>
      </c>
      <c r="G42" s="6">
        <v>2</v>
      </c>
      <c r="H42" s="6">
        <v>3</v>
      </c>
      <c r="I42" s="6">
        <v>2</v>
      </c>
      <c r="J42" s="6">
        <v>2</v>
      </c>
      <c r="K42" s="6">
        <v>3</v>
      </c>
      <c r="L42" s="6">
        <v>3</v>
      </c>
      <c r="M42" s="6">
        <v>3</v>
      </c>
      <c r="N42" s="6">
        <v>2</v>
      </c>
      <c r="O42" s="6">
        <v>2</v>
      </c>
      <c r="P42" s="6">
        <v>2</v>
      </c>
      <c r="Q42" s="6">
        <v>2</v>
      </c>
      <c r="R42" s="6">
        <v>2</v>
      </c>
      <c r="S42" s="6">
        <v>2</v>
      </c>
      <c r="T42" s="6">
        <v>2</v>
      </c>
      <c r="U42" s="6">
        <v>2</v>
      </c>
      <c r="V42" s="6">
        <v>3</v>
      </c>
      <c r="W42" s="6">
        <v>2</v>
      </c>
      <c r="X42" s="6">
        <v>3</v>
      </c>
      <c r="Y42" s="6">
        <v>3</v>
      </c>
      <c r="Z42" s="6">
        <v>3</v>
      </c>
      <c r="AA42" s="6">
        <v>2</v>
      </c>
      <c r="AB42" s="6">
        <v>2</v>
      </c>
      <c r="AC42" s="6">
        <v>3</v>
      </c>
      <c r="AD42" s="6">
        <v>2</v>
      </c>
      <c r="AE42" s="6">
        <v>3</v>
      </c>
      <c r="AF42" s="6">
        <v>2</v>
      </c>
      <c r="AG42" s="6">
        <v>3</v>
      </c>
      <c r="AH42" s="6">
        <v>2</v>
      </c>
      <c r="AI42" s="6">
        <v>3</v>
      </c>
      <c r="AJ42" s="6">
        <v>3</v>
      </c>
      <c r="AK42" s="22">
        <f>SUM(Form_Responses1[[#This Row],[X1]:[X31]])</f>
        <v>76</v>
      </c>
      <c r="AL42" s="3"/>
      <c r="AM42" s="3"/>
      <c r="AN42" s="3"/>
      <c r="AO42" s="3"/>
      <c r="AP42" s="3"/>
    </row>
    <row r="43" spans="1:42" ht="12.75" x14ac:dyDescent="0.2">
      <c r="A43" s="19">
        <v>42</v>
      </c>
      <c r="B43" s="17">
        <v>45624.974777060183</v>
      </c>
      <c r="C43" s="8" t="s">
        <v>36</v>
      </c>
      <c r="D43" s="11">
        <v>31</v>
      </c>
      <c r="E43" s="7">
        <v>3</v>
      </c>
      <c r="F43" s="6">
        <v>2</v>
      </c>
      <c r="G43" s="6">
        <v>1</v>
      </c>
      <c r="H43" s="6">
        <v>1</v>
      </c>
      <c r="I43" s="6">
        <v>2</v>
      </c>
      <c r="J43" s="6">
        <v>2</v>
      </c>
      <c r="K43" s="6">
        <v>1</v>
      </c>
      <c r="L43" s="6">
        <v>1</v>
      </c>
      <c r="M43" s="6">
        <v>2</v>
      </c>
      <c r="N43" s="6">
        <v>2</v>
      </c>
      <c r="O43" s="6">
        <v>1</v>
      </c>
      <c r="P43" s="6">
        <v>2</v>
      </c>
      <c r="Q43" s="6">
        <v>1</v>
      </c>
      <c r="R43" s="6">
        <v>2</v>
      </c>
      <c r="S43" s="6">
        <v>1</v>
      </c>
      <c r="T43" s="6">
        <v>2</v>
      </c>
      <c r="U43" s="6">
        <v>1</v>
      </c>
      <c r="V43" s="6">
        <v>2</v>
      </c>
      <c r="W43" s="6">
        <v>2</v>
      </c>
      <c r="X43" s="6">
        <v>1</v>
      </c>
      <c r="Y43" s="6">
        <v>1</v>
      </c>
      <c r="Z43" s="6">
        <v>1</v>
      </c>
      <c r="AA43" s="6">
        <v>2</v>
      </c>
      <c r="AB43" s="6">
        <v>2</v>
      </c>
      <c r="AC43" s="6">
        <v>2</v>
      </c>
      <c r="AD43" s="6">
        <v>1</v>
      </c>
      <c r="AE43" s="6">
        <v>1</v>
      </c>
      <c r="AF43" s="6">
        <v>2</v>
      </c>
      <c r="AG43" s="6">
        <v>1</v>
      </c>
      <c r="AH43" s="6">
        <v>2</v>
      </c>
      <c r="AI43" s="6">
        <v>1</v>
      </c>
      <c r="AJ43" s="6">
        <v>1</v>
      </c>
      <c r="AK43" s="22">
        <f>SUM(Form_Responses1[[#This Row],[X1]:[X31]])</f>
        <v>46</v>
      </c>
      <c r="AL43" s="3"/>
      <c r="AM43" s="3"/>
      <c r="AN43" s="3"/>
      <c r="AO43" s="3"/>
      <c r="AP43" s="3"/>
    </row>
    <row r="44" spans="1:42" ht="12.75" x14ac:dyDescent="0.2">
      <c r="A44" s="19">
        <v>43</v>
      </c>
      <c r="B44" s="17">
        <v>45624.974932152778</v>
      </c>
      <c r="C44" s="8" t="s">
        <v>37</v>
      </c>
      <c r="D44" s="11">
        <v>34</v>
      </c>
      <c r="E44" s="7">
        <v>5</v>
      </c>
      <c r="F44" s="6">
        <v>3</v>
      </c>
      <c r="G44" s="6">
        <v>3</v>
      </c>
      <c r="H44" s="6">
        <v>2</v>
      </c>
      <c r="I44" s="6">
        <v>3</v>
      </c>
      <c r="J44" s="6">
        <v>3</v>
      </c>
      <c r="K44" s="6">
        <v>3</v>
      </c>
      <c r="L44" s="6">
        <v>3</v>
      </c>
      <c r="M44" s="6">
        <v>2</v>
      </c>
      <c r="N44" s="6">
        <v>3</v>
      </c>
      <c r="O44" s="6">
        <v>3</v>
      </c>
      <c r="P44" s="6">
        <v>3</v>
      </c>
      <c r="Q44" s="6">
        <v>2</v>
      </c>
      <c r="R44" s="6">
        <v>2</v>
      </c>
      <c r="S44" s="6">
        <v>3</v>
      </c>
      <c r="T44" s="6">
        <v>3</v>
      </c>
      <c r="U44" s="6">
        <v>2</v>
      </c>
      <c r="V44" s="6">
        <v>2</v>
      </c>
      <c r="W44" s="6">
        <v>2</v>
      </c>
      <c r="X44" s="6">
        <v>3</v>
      </c>
      <c r="Y44" s="6">
        <v>2</v>
      </c>
      <c r="Z44" s="6">
        <v>2</v>
      </c>
      <c r="AA44" s="6">
        <v>3</v>
      </c>
      <c r="AB44" s="6">
        <v>2</v>
      </c>
      <c r="AC44" s="6">
        <v>2</v>
      </c>
      <c r="AD44" s="6">
        <v>3</v>
      </c>
      <c r="AE44" s="6">
        <v>3</v>
      </c>
      <c r="AF44" s="6">
        <v>2</v>
      </c>
      <c r="AG44" s="6">
        <v>2</v>
      </c>
      <c r="AH44" s="6">
        <v>2</v>
      </c>
      <c r="AI44" s="6">
        <v>2</v>
      </c>
      <c r="AJ44" s="6">
        <v>3</v>
      </c>
      <c r="AK44" s="22">
        <f>SUM(Form_Responses1[[#This Row],[X1]:[X31]])</f>
        <v>78</v>
      </c>
      <c r="AL44" s="3"/>
      <c r="AM44" s="3"/>
      <c r="AN44" s="3"/>
      <c r="AO44" s="3"/>
      <c r="AP44" s="3"/>
    </row>
    <row r="45" spans="1:42" ht="12.75" x14ac:dyDescent="0.2">
      <c r="A45" s="19">
        <v>44</v>
      </c>
      <c r="B45" s="17">
        <v>45624.975160439819</v>
      </c>
      <c r="C45" s="8" t="s">
        <v>38</v>
      </c>
      <c r="D45" s="11">
        <v>45</v>
      </c>
      <c r="E45" s="7">
        <v>15</v>
      </c>
      <c r="F45" s="6">
        <v>3</v>
      </c>
      <c r="G45" s="6">
        <v>3</v>
      </c>
      <c r="H45" s="6">
        <v>2</v>
      </c>
      <c r="I45" s="6">
        <v>2</v>
      </c>
      <c r="J45" s="6">
        <v>2</v>
      </c>
      <c r="K45" s="6">
        <v>2</v>
      </c>
      <c r="L45" s="6">
        <v>3</v>
      </c>
      <c r="M45" s="6">
        <v>2</v>
      </c>
      <c r="N45" s="6">
        <v>3</v>
      </c>
      <c r="O45" s="6">
        <v>2</v>
      </c>
      <c r="P45" s="6">
        <v>2</v>
      </c>
      <c r="Q45" s="6">
        <v>2</v>
      </c>
      <c r="R45" s="6">
        <v>2</v>
      </c>
      <c r="S45" s="6">
        <v>3</v>
      </c>
      <c r="T45" s="6">
        <v>3</v>
      </c>
      <c r="U45" s="6">
        <v>2</v>
      </c>
      <c r="V45" s="6">
        <v>3</v>
      </c>
      <c r="W45" s="6">
        <v>2</v>
      </c>
      <c r="X45" s="6">
        <v>3</v>
      </c>
      <c r="Y45" s="6">
        <v>3</v>
      </c>
      <c r="Z45" s="6">
        <v>2</v>
      </c>
      <c r="AA45" s="6">
        <v>3</v>
      </c>
      <c r="AB45" s="6">
        <v>3</v>
      </c>
      <c r="AC45" s="6">
        <v>3</v>
      </c>
      <c r="AD45" s="6">
        <v>2</v>
      </c>
      <c r="AE45" s="6">
        <v>2</v>
      </c>
      <c r="AF45" s="6">
        <v>3</v>
      </c>
      <c r="AG45" s="6">
        <v>3</v>
      </c>
      <c r="AH45" s="6">
        <v>3</v>
      </c>
      <c r="AI45" s="6">
        <v>3</v>
      </c>
      <c r="AJ45" s="6">
        <v>2</v>
      </c>
      <c r="AK45" s="22">
        <f>SUM(Form_Responses1[[#This Row],[X1]:[X31]])</f>
        <v>78</v>
      </c>
      <c r="AL45" s="3"/>
      <c r="AM45" s="3"/>
      <c r="AN45" s="3"/>
      <c r="AO45" s="3"/>
      <c r="AP45" s="3"/>
    </row>
    <row r="46" spans="1:42" ht="12.75" x14ac:dyDescent="0.2">
      <c r="A46" s="19">
        <v>45</v>
      </c>
      <c r="B46" s="16">
        <v>45631.667547708334</v>
      </c>
      <c r="C46" s="8" t="s">
        <v>39</v>
      </c>
      <c r="D46" s="11">
        <v>28</v>
      </c>
      <c r="E46" s="5">
        <v>4</v>
      </c>
      <c r="F46" s="6">
        <v>3</v>
      </c>
      <c r="G46" s="6">
        <v>3</v>
      </c>
      <c r="H46" s="6">
        <v>2</v>
      </c>
      <c r="I46" s="6">
        <v>2</v>
      </c>
      <c r="J46" s="6">
        <v>2</v>
      </c>
      <c r="K46" s="6">
        <v>3</v>
      </c>
      <c r="L46" s="6">
        <v>2</v>
      </c>
      <c r="M46" s="6">
        <v>2</v>
      </c>
      <c r="N46" s="6">
        <v>2</v>
      </c>
      <c r="O46" s="6">
        <v>3</v>
      </c>
      <c r="P46" s="6">
        <v>3</v>
      </c>
      <c r="Q46" s="6">
        <v>3</v>
      </c>
      <c r="R46" s="6">
        <v>2</v>
      </c>
      <c r="S46" s="6">
        <v>3</v>
      </c>
      <c r="T46" s="6">
        <v>2</v>
      </c>
      <c r="U46" s="6">
        <v>2</v>
      </c>
      <c r="V46" s="6">
        <v>2</v>
      </c>
      <c r="W46" s="6">
        <v>2</v>
      </c>
      <c r="X46" s="6">
        <v>2</v>
      </c>
      <c r="Y46" s="6">
        <v>2</v>
      </c>
      <c r="Z46" s="6">
        <v>2</v>
      </c>
      <c r="AA46" s="6">
        <v>3</v>
      </c>
      <c r="AB46" s="6">
        <v>2</v>
      </c>
      <c r="AC46" s="6">
        <v>2</v>
      </c>
      <c r="AD46" s="6">
        <v>3</v>
      </c>
      <c r="AE46" s="6">
        <v>3</v>
      </c>
      <c r="AF46" s="6">
        <v>3</v>
      </c>
      <c r="AG46" s="6">
        <v>3</v>
      </c>
      <c r="AH46" s="6">
        <v>3</v>
      </c>
      <c r="AI46" s="6">
        <v>2</v>
      </c>
      <c r="AJ46" s="6">
        <v>3</v>
      </c>
      <c r="AK46" s="21">
        <f>SUM(Form_Responses1[[#This Row],[X1]:[X31]])</f>
        <v>76</v>
      </c>
    </row>
    <row r="47" spans="1:42" ht="12.75" x14ac:dyDescent="0.2">
      <c r="A47" s="19">
        <v>46</v>
      </c>
      <c r="B47" s="16">
        <v>45631.671127951384</v>
      </c>
      <c r="C47" s="9" t="s">
        <v>74</v>
      </c>
      <c r="D47" s="11">
        <v>34</v>
      </c>
      <c r="E47" s="5">
        <v>8</v>
      </c>
      <c r="F47" s="6">
        <v>2</v>
      </c>
      <c r="G47" s="6">
        <v>2</v>
      </c>
      <c r="H47" s="6">
        <v>2</v>
      </c>
      <c r="I47" s="6">
        <v>2</v>
      </c>
      <c r="J47" s="6">
        <v>2</v>
      </c>
      <c r="K47" s="6">
        <v>2</v>
      </c>
      <c r="L47" s="6">
        <v>3</v>
      </c>
      <c r="M47" s="6">
        <v>2</v>
      </c>
      <c r="N47" s="6">
        <v>2</v>
      </c>
      <c r="O47" s="6">
        <v>3</v>
      </c>
      <c r="P47" s="6">
        <v>2</v>
      </c>
      <c r="Q47" s="6">
        <v>2</v>
      </c>
      <c r="R47" s="6">
        <v>2</v>
      </c>
      <c r="S47" s="6">
        <v>2</v>
      </c>
      <c r="T47" s="6">
        <v>2</v>
      </c>
      <c r="U47" s="6">
        <v>1</v>
      </c>
      <c r="V47" s="6">
        <v>2</v>
      </c>
      <c r="W47" s="6">
        <v>2</v>
      </c>
      <c r="X47" s="6">
        <v>3</v>
      </c>
      <c r="Y47" s="6">
        <v>2</v>
      </c>
      <c r="Z47" s="6">
        <v>2</v>
      </c>
      <c r="AA47" s="6">
        <v>3</v>
      </c>
      <c r="AB47" s="6">
        <v>2</v>
      </c>
      <c r="AC47" s="6">
        <v>2</v>
      </c>
      <c r="AD47" s="6">
        <v>2</v>
      </c>
      <c r="AE47" s="6">
        <v>2</v>
      </c>
      <c r="AF47" s="6">
        <v>2</v>
      </c>
      <c r="AG47" s="6">
        <v>2</v>
      </c>
      <c r="AH47" s="6">
        <v>3</v>
      </c>
      <c r="AI47" s="6">
        <v>2</v>
      </c>
      <c r="AJ47" s="6">
        <v>2</v>
      </c>
      <c r="AK47" s="21">
        <f>SUM(Form_Responses1[[#This Row],[X1]:[X31]])</f>
        <v>66</v>
      </c>
    </row>
    <row r="48" spans="1:42" ht="12.75" x14ac:dyDescent="0.2">
      <c r="A48" s="19">
        <v>47</v>
      </c>
      <c r="B48" s="16">
        <v>45631.675882303243</v>
      </c>
      <c r="C48" s="8" t="s">
        <v>75</v>
      </c>
      <c r="D48" s="11">
        <v>39</v>
      </c>
      <c r="E48" s="5">
        <v>7</v>
      </c>
      <c r="F48" s="6">
        <v>2</v>
      </c>
      <c r="G48" s="6">
        <v>2</v>
      </c>
      <c r="H48" s="6">
        <v>1</v>
      </c>
      <c r="I48" s="6">
        <v>1</v>
      </c>
      <c r="J48" s="6">
        <v>1</v>
      </c>
      <c r="K48" s="6">
        <v>2</v>
      </c>
      <c r="L48" s="6">
        <v>2</v>
      </c>
      <c r="M48" s="6">
        <v>1</v>
      </c>
      <c r="N48" s="6">
        <v>1</v>
      </c>
      <c r="O48" s="6">
        <v>2</v>
      </c>
      <c r="P48" s="6">
        <v>1</v>
      </c>
      <c r="Q48" s="6">
        <v>1</v>
      </c>
      <c r="R48" s="6">
        <v>1</v>
      </c>
      <c r="S48" s="6">
        <v>1</v>
      </c>
      <c r="T48" s="6">
        <v>1</v>
      </c>
      <c r="U48" s="6">
        <v>1</v>
      </c>
      <c r="V48" s="6">
        <v>2</v>
      </c>
      <c r="W48" s="6">
        <v>1</v>
      </c>
      <c r="X48" s="6">
        <v>1</v>
      </c>
      <c r="Y48" s="6">
        <v>1</v>
      </c>
      <c r="Z48" s="6">
        <v>1</v>
      </c>
      <c r="AA48" s="6">
        <v>1</v>
      </c>
      <c r="AB48" s="6">
        <v>1</v>
      </c>
      <c r="AC48" s="6">
        <v>2</v>
      </c>
      <c r="AD48" s="6">
        <v>1</v>
      </c>
      <c r="AE48" s="6">
        <v>3</v>
      </c>
      <c r="AF48" s="6">
        <v>2</v>
      </c>
      <c r="AG48" s="6">
        <v>2</v>
      </c>
      <c r="AH48" s="6">
        <v>1</v>
      </c>
      <c r="AI48" s="6">
        <v>1</v>
      </c>
      <c r="AJ48" s="6">
        <v>1</v>
      </c>
      <c r="AK48" s="21">
        <f>SUM(Form_Responses1[[#This Row],[X1]:[X31]])</f>
        <v>42</v>
      </c>
    </row>
    <row r="49" spans="1:37" ht="12.75" x14ac:dyDescent="0.2">
      <c r="A49" s="19">
        <v>48</v>
      </c>
      <c r="B49" s="16">
        <v>45631.677082986113</v>
      </c>
      <c r="C49" s="9" t="s">
        <v>76</v>
      </c>
      <c r="D49" s="11">
        <v>53</v>
      </c>
      <c r="E49" s="5">
        <v>21</v>
      </c>
      <c r="F49" s="6">
        <v>3</v>
      </c>
      <c r="G49" s="6">
        <v>2</v>
      </c>
      <c r="H49" s="6">
        <v>1</v>
      </c>
      <c r="I49" s="6">
        <v>2</v>
      </c>
      <c r="J49" s="6">
        <v>2</v>
      </c>
      <c r="K49" s="6">
        <v>2</v>
      </c>
      <c r="L49" s="6">
        <v>2</v>
      </c>
      <c r="M49" s="6">
        <v>1</v>
      </c>
      <c r="N49" s="6">
        <v>1</v>
      </c>
      <c r="O49" s="6">
        <v>2</v>
      </c>
      <c r="P49" s="6">
        <v>2</v>
      </c>
      <c r="Q49" s="6">
        <v>2</v>
      </c>
      <c r="R49" s="6">
        <v>2</v>
      </c>
      <c r="S49" s="6">
        <v>1</v>
      </c>
      <c r="T49" s="6">
        <v>2</v>
      </c>
      <c r="U49" s="6">
        <v>2</v>
      </c>
      <c r="V49" s="6">
        <v>2</v>
      </c>
      <c r="W49" s="6">
        <v>2</v>
      </c>
      <c r="X49" s="6">
        <v>3</v>
      </c>
      <c r="Y49" s="6">
        <v>2</v>
      </c>
      <c r="Z49" s="6">
        <v>2</v>
      </c>
      <c r="AA49" s="6">
        <v>2</v>
      </c>
      <c r="AB49" s="6">
        <v>2</v>
      </c>
      <c r="AC49" s="6">
        <v>2</v>
      </c>
      <c r="AD49" s="6">
        <v>2</v>
      </c>
      <c r="AE49" s="6">
        <v>2</v>
      </c>
      <c r="AF49" s="6">
        <v>2</v>
      </c>
      <c r="AG49" s="6">
        <v>2</v>
      </c>
      <c r="AH49" s="6">
        <v>2</v>
      </c>
      <c r="AI49" s="6">
        <v>2</v>
      </c>
      <c r="AJ49" s="6">
        <v>2</v>
      </c>
      <c r="AK49" s="21">
        <f>SUM(Form_Responses1[[#This Row],[X1]:[X31]])</f>
        <v>60</v>
      </c>
    </row>
    <row r="50" spans="1:37" ht="12.75" x14ac:dyDescent="0.2">
      <c r="A50" s="19">
        <v>49</v>
      </c>
      <c r="B50" s="16">
        <v>45631.678066099535</v>
      </c>
      <c r="C50" s="8" t="s">
        <v>77</v>
      </c>
      <c r="D50" s="11">
        <v>31</v>
      </c>
      <c r="E50" s="5">
        <v>3</v>
      </c>
      <c r="F50" s="6">
        <v>3</v>
      </c>
      <c r="G50" s="6">
        <v>3</v>
      </c>
      <c r="H50" s="6">
        <v>3</v>
      </c>
      <c r="I50" s="6">
        <v>2</v>
      </c>
      <c r="J50" s="6">
        <v>1</v>
      </c>
      <c r="K50" s="6">
        <v>2</v>
      </c>
      <c r="L50" s="6">
        <v>3</v>
      </c>
      <c r="M50" s="6">
        <v>2</v>
      </c>
      <c r="N50" s="6">
        <v>4</v>
      </c>
      <c r="O50" s="6">
        <v>2</v>
      </c>
      <c r="P50" s="6">
        <v>2</v>
      </c>
      <c r="Q50" s="6">
        <v>2</v>
      </c>
      <c r="R50" s="6">
        <v>2</v>
      </c>
      <c r="S50" s="6">
        <v>3</v>
      </c>
      <c r="T50" s="6">
        <v>4</v>
      </c>
      <c r="U50" s="6">
        <v>2</v>
      </c>
      <c r="V50" s="6">
        <v>3</v>
      </c>
      <c r="W50" s="6">
        <v>2</v>
      </c>
      <c r="X50" s="6">
        <v>2</v>
      </c>
      <c r="Y50" s="6">
        <v>3</v>
      </c>
      <c r="Z50" s="6">
        <v>2</v>
      </c>
      <c r="AA50" s="6">
        <v>3</v>
      </c>
      <c r="AB50" s="6">
        <v>3</v>
      </c>
      <c r="AC50" s="6">
        <v>2</v>
      </c>
      <c r="AD50" s="6">
        <v>2</v>
      </c>
      <c r="AE50" s="6">
        <v>2</v>
      </c>
      <c r="AF50" s="6">
        <v>4</v>
      </c>
      <c r="AG50" s="6">
        <v>3</v>
      </c>
      <c r="AH50" s="6">
        <v>4</v>
      </c>
      <c r="AI50" s="6">
        <v>3</v>
      </c>
      <c r="AJ50" s="6">
        <v>3</v>
      </c>
      <c r="AK50" s="21">
        <f>SUM(Form_Responses1[[#This Row],[X1]:[X31]])</f>
        <v>81</v>
      </c>
    </row>
    <row r="51" spans="1:37" ht="12.75" x14ac:dyDescent="0.2">
      <c r="A51" s="19">
        <v>50</v>
      </c>
      <c r="B51" s="16">
        <v>45631.680647800924</v>
      </c>
      <c r="C51" s="9" t="s">
        <v>40</v>
      </c>
      <c r="D51" s="11">
        <v>40</v>
      </c>
      <c r="E51" s="5">
        <v>5</v>
      </c>
      <c r="F51" s="6">
        <v>1</v>
      </c>
      <c r="G51" s="6">
        <v>1</v>
      </c>
      <c r="H51" s="6">
        <v>1</v>
      </c>
      <c r="I51" s="6">
        <v>1</v>
      </c>
      <c r="J51" s="6">
        <v>1</v>
      </c>
      <c r="K51" s="6">
        <v>2</v>
      </c>
      <c r="L51" s="6">
        <v>1</v>
      </c>
      <c r="M51" s="6">
        <v>1</v>
      </c>
      <c r="N51" s="6">
        <v>1</v>
      </c>
      <c r="O51" s="6">
        <v>1</v>
      </c>
      <c r="P51" s="6">
        <v>3</v>
      </c>
      <c r="Q51" s="6">
        <v>2</v>
      </c>
      <c r="R51" s="6">
        <v>2</v>
      </c>
      <c r="S51" s="6">
        <v>2</v>
      </c>
      <c r="T51" s="6">
        <v>2</v>
      </c>
      <c r="U51" s="6">
        <v>1</v>
      </c>
      <c r="V51" s="6">
        <v>2</v>
      </c>
      <c r="W51" s="6">
        <v>2</v>
      </c>
      <c r="X51" s="6">
        <v>2</v>
      </c>
      <c r="Y51" s="6">
        <v>2</v>
      </c>
      <c r="Z51" s="6">
        <v>1</v>
      </c>
      <c r="AA51" s="6">
        <v>2</v>
      </c>
      <c r="AB51" s="6">
        <v>2</v>
      </c>
      <c r="AC51" s="6">
        <v>2</v>
      </c>
      <c r="AD51" s="6">
        <v>2</v>
      </c>
      <c r="AE51" s="6">
        <v>2</v>
      </c>
      <c r="AF51" s="6">
        <v>1</v>
      </c>
      <c r="AG51" s="6">
        <v>2</v>
      </c>
      <c r="AH51" s="6">
        <v>2</v>
      </c>
      <c r="AI51" s="6">
        <v>2</v>
      </c>
      <c r="AJ51" s="6">
        <v>1</v>
      </c>
      <c r="AK51" s="21">
        <f>SUM(Form_Responses1[[#This Row],[X1]:[X31]])</f>
        <v>50</v>
      </c>
    </row>
    <row r="52" spans="1:37" ht="12.75" x14ac:dyDescent="0.2">
      <c r="A52" s="19">
        <v>51</v>
      </c>
      <c r="B52" s="16">
        <v>45631.683315925926</v>
      </c>
      <c r="C52" s="8" t="s">
        <v>78</v>
      </c>
      <c r="D52" s="11">
        <v>56</v>
      </c>
      <c r="E52" s="5">
        <v>5</v>
      </c>
      <c r="F52" s="6">
        <v>2</v>
      </c>
      <c r="G52" s="6">
        <v>3</v>
      </c>
      <c r="H52" s="6">
        <v>2</v>
      </c>
      <c r="I52" s="6">
        <v>3</v>
      </c>
      <c r="J52" s="6">
        <v>2</v>
      </c>
      <c r="K52" s="6">
        <v>3</v>
      </c>
      <c r="L52" s="6">
        <v>2</v>
      </c>
      <c r="M52" s="6">
        <v>2</v>
      </c>
      <c r="N52" s="6">
        <v>2</v>
      </c>
      <c r="O52" s="6">
        <v>2</v>
      </c>
      <c r="P52" s="6">
        <v>2</v>
      </c>
      <c r="Q52" s="6">
        <v>2</v>
      </c>
      <c r="R52" s="6">
        <v>2</v>
      </c>
      <c r="S52" s="6">
        <v>2</v>
      </c>
      <c r="T52" s="6">
        <v>2</v>
      </c>
      <c r="U52" s="6">
        <v>2</v>
      </c>
      <c r="V52" s="6">
        <v>3</v>
      </c>
      <c r="W52" s="6">
        <v>2</v>
      </c>
      <c r="X52" s="6">
        <v>2</v>
      </c>
      <c r="Y52" s="6">
        <v>2</v>
      </c>
      <c r="Z52" s="6">
        <v>2</v>
      </c>
      <c r="AA52" s="6">
        <v>3</v>
      </c>
      <c r="AB52" s="6">
        <v>2</v>
      </c>
      <c r="AC52" s="6">
        <v>2</v>
      </c>
      <c r="AD52" s="6">
        <v>2</v>
      </c>
      <c r="AE52" s="6">
        <v>2</v>
      </c>
      <c r="AF52" s="6">
        <v>3</v>
      </c>
      <c r="AG52" s="6">
        <v>3</v>
      </c>
      <c r="AH52" s="6">
        <v>2</v>
      </c>
      <c r="AI52" s="6">
        <v>2</v>
      </c>
      <c r="AJ52" s="6">
        <v>2</v>
      </c>
      <c r="AK52" s="21">
        <f>SUM(Form_Responses1[[#This Row],[X1]:[X31]])</f>
        <v>69</v>
      </c>
    </row>
    <row r="53" spans="1:37" ht="12.75" x14ac:dyDescent="0.2">
      <c r="A53" s="19">
        <v>52</v>
      </c>
      <c r="B53" s="16">
        <v>45631.684735243056</v>
      </c>
      <c r="C53" s="9" t="s">
        <v>79</v>
      </c>
      <c r="D53" s="11">
        <v>39</v>
      </c>
      <c r="E53" s="5">
        <v>3</v>
      </c>
      <c r="F53" s="6">
        <v>2</v>
      </c>
      <c r="G53" s="6">
        <v>1</v>
      </c>
      <c r="H53" s="6">
        <v>4</v>
      </c>
      <c r="I53" s="6">
        <v>2</v>
      </c>
      <c r="J53" s="6">
        <v>1</v>
      </c>
      <c r="K53" s="6">
        <v>1</v>
      </c>
      <c r="L53" s="6">
        <v>3</v>
      </c>
      <c r="M53" s="6">
        <v>3</v>
      </c>
      <c r="N53" s="6">
        <v>3</v>
      </c>
      <c r="O53" s="6">
        <v>1</v>
      </c>
      <c r="P53" s="6">
        <v>3</v>
      </c>
      <c r="Q53" s="6">
        <v>1</v>
      </c>
      <c r="R53" s="6">
        <v>3</v>
      </c>
      <c r="S53" s="6">
        <v>1</v>
      </c>
      <c r="T53" s="6">
        <v>3</v>
      </c>
      <c r="U53" s="6">
        <v>3</v>
      </c>
      <c r="V53" s="6">
        <v>3</v>
      </c>
      <c r="W53" s="6">
        <v>3</v>
      </c>
      <c r="X53" s="6">
        <v>3</v>
      </c>
      <c r="Y53" s="6">
        <v>3</v>
      </c>
      <c r="Z53" s="6">
        <v>3</v>
      </c>
      <c r="AA53" s="6">
        <v>3</v>
      </c>
      <c r="AB53" s="6">
        <v>3</v>
      </c>
      <c r="AC53" s="6">
        <v>3</v>
      </c>
      <c r="AD53" s="6">
        <v>1</v>
      </c>
      <c r="AE53" s="6">
        <v>2</v>
      </c>
      <c r="AF53" s="6">
        <v>4</v>
      </c>
      <c r="AG53" s="6">
        <v>2</v>
      </c>
      <c r="AH53" s="6">
        <v>3</v>
      </c>
      <c r="AI53" s="6">
        <v>3</v>
      </c>
      <c r="AJ53" s="6">
        <v>3</v>
      </c>
      <c r="AK53" s="21">
        <f>SUM(Form_Responses1[[#This Row],[X1]:[X31]])</f>
        <v>77</v>
      </c>
    </row>
    <row r="54" spans="1:37" ht="12.75" x14ac:dyDescent="0.2">
      <c r="A54" s="19">
        <v>53</v>
      </c>
      <c r="B54" s="16">
        <v>45631.769768865735</v>
      </c>
      <c r="C54" s="8" t="s">
        <v>41</v>
      </c>
      <c r="D54" s="11">
        <v>36</v>
      </c>
      <c r="E54" s="5">
        <v>9</v>
      </c>
      <c r="F54" s="6">
        <v>2</v>
      </c>
      <c r="G54" s="6">
        <v>2</v>
      </c>
      <c r="H54" s="6">
        <v>1</v>
      </c>
      <c r="I54" s="6">
        <v>2</v>
      </c>
      <c r="J54" s="6">
        <v>2</v>
      </c>
      <c r="K54" s="6">
        <v>3</v>
      </c>
      <c r="L54" s="6">
        <v>1</v>
      </c>
      <c r="M54" s="6">
        <v>1</v>
      </c>
      <c r="N54" s="6">
        <v>1</v>
      </c>
      <c r="O54" s="6">
        <v>2</v>
      </c>
      <c r="P54" s="6">
        <v>2</v>
      </c>
      <c r="Q54" s="6">
        <v>2</v>
      </c>
      <c r="R54" s="6">
        <v>1</v>
      </c>
      <c r="S54" s="6">
        <v>1</v>
      </c>
      <c r="T54" s="6">
        <v>1</v>
      </c>
      <c r="U54" s="6">
        <v>1</v>
      </c>
      <c r="V54" s="6">
        <v>1</v>
      </c>
      <c r="W54" s="6">
        <v>2</v>
      </c>
      <c r="X54" s="6">
        <v>2</v>
      </c>
      <c r="Y54" s="6">
        <v>2</v>
      </c>
      <c r="Z54" s="6">
        <v>2</v>
      </c>
      <c r="AA54" s="6">
        <v>2</v>
      </c>
      <c r="AB54" s="6">
        <v>1</v>
      </c>
      <c r="AC54" s="6">
        <v>1</v>
      </c>
      <c r="AD54" s="6">
        <v>2</v>
      </c>
      <c r="AE54" s="6">
        <v>2</v>
      </c>
      <c r="AF54" s="6">
        <v>1</v>
      </c>
      <c r="AG54" s="6">
        <v>1</v>
      </c>
      <c r="AH54" s="6">
        <v>2</v>
      </c>
      <c r="AI54" s="6">
        <v>1</v>
      </c>
      <c r="AJ54" s="6">
        <v>1</v>
      </c>
      <c r="AK54" s="21">
        <f>SUM(Form_Responses1[[#This Row],[X1]:[X31]])</f>
        <v>48</v>
      </c>
    </row>
    <row r="56" spans="1:37" ht="15.75" customHeight="1" x14ac:dyDescent="0.2">
      <c r="D56" s="36">
        <f>STDEV(Form_Responses1[Usia Ibu])</f>
        <v>6.5088975610380571</v>
      </c>
      <c r="E56" s="36">
        <f>STDEV(Form_Responses1[Usia Anak :])</f>
        <v>6.6102901705849781</v>
      </c>
    </row>
    <row r="57" spans="1:37" ht="15.75" customHeight="1" x14ac:dyDescent="0.2">
      <c r="D57" s="36">
        <f>AVERAGE(Form_Responses1[Usia Ibu])</f>
        <v>38.566037735849058</v>
      </c>
      <c r="E57" s="36">
        <f>AVERAGE(Form_Responses1[Usia Anak :])</f>
        <v>9.3584905660377355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ACAB1-9F5C-4708-863B-149D0B3F1055}">
  <dimension ref="A1:X54"/>
  <sheetViews>
    <sheetView topLeftCell="R5" zoomScale="205" zoomScaleNormal="205" workbookViewId="0">
      <selection activeCell="S13" sqref="S13"/>
    </sheetView>
  </sheetViews>
  <sheetFormatPr defaultRowHeight="12.75" x14ac:dyDescent="0.2"/>
  <cols>
    <col min="1" max="1" width="18.140625" bestFit="1" customWidth="1"/>
    <col min="2" max="2" width="24.5703125" bestFit="1" customWidth="1"/>
    <col min="22" max="22" width="11" bestFit="1" customWidth="1"/>
    <col min="23" max="23" width="17.5703125" bestFit="1" customWidth="1"/>
  </cols>
  <sheetData>
    <row r="1" spans="1:24" x14ac:dyDescent="0.2">
      <c r="A1" s="15" t="s">
        <v>0</v>
      </c>
      <c r="B1" s="4" t="s">
        <v>1</v>
      </c>
      <c r="C1" s="10" t="s">
        <v>80</v>
      </c>
      <c r="D1" s="4" t="s">
        <v>2</v>
      </c>
      <c r="E1" s="4" t="s">
        <v>42</v>
      </c>
      <c r="F1" s="4" t="s">
        <v>43</v>
      </c>
      <c r="G1" s="4" t="s">
        <v>44</v>
      </c>
      <c r="H1" s="4" t="s">
        <v>45</v>
      </c>
      <c r="I1" s="4" t="s">
        <v>46</v>
      </c>
      <c r="J1" s="4" t="s">
        <v>47</v>
      </c>
      <c r="K1" s="4" t="s">
        <v>48</v>
      </c>
      <c r="L1" s="4" t="s">
        <v>49</v>
      </c>
      <c r="M1" s="4" t="s">
        <v>50</v>
      </c>
      <c r="N1" s="4" t="s">
        <v>51</v>
      </c>
      <c r="O1" s="4" t="s">
        <v>52</v>
      </c>
      <c r="P1" s="4" t="s">
        <v>53</v>
      </c>
      <c r="Q1" s="14" t="s">
        <v>88</v>
      </c>
    </row>
    <row r="2" spans="1:24" x14ac:dyDescent="0.2">
      <c r="A2" s="16">
        <v>45618.468130995374</v>
      </c>
      <c r="B2" s="8" t="s">
        <v>81</v>
      </c>
      <c r="C2" s="11">
        <v>32</v>
      </c>
      <c r="D2" s="5">
        <v>4</v>
      </c>
      <c r="E2" s="6">
        <v>3</v>
      </c>
      <c r="F2" s="6">
        <v>2</v>
      </c>
      <c r="G2" s="6">
        <v>2</v>
      </c>
      <c r="H2" s="6">
        <v>2</v>
      </c>
      <c r="I2" s="6">
        <v>2</v>
      </c>
      <c r="J2" s="6">
        <v>2</v>
      </c>
      <c r="K2" s="6">
        <v>3</v>
      </c>
      <c r="L2" s="6">
        <v>2</v>
      </c>
      <c r="M2" s="6">
        <v>2</v>
      </c>
      <c r="N2" s="6">
        <v>2</v>
      </c>
      <c r="O2" s="6">
        <v>2</v>
      </c>
      <c r="P2" s="6">
        <v>2</v>
      </c>
      <c r="Q2" s="20">
        <f>SUM(Form_Responses13[[#This Row],[X1]:[X12]])</f>
        <v>26</v>
      </c>
      <c r="S2" s="13" t="s">
        <v>89</v>
      </c>
      <c r="T2" s="2">
        <v>53</v>
      </c>
      <c r="V2" s="25" t="s">
        <v>93</v>
      </c>
      <c r="W2" s="25" t="s">
        <v>94</v>
      </c>
      <c r="X2" s="25" t="s">
        <v>95</v>
      </c>
    </row>
    <row r="3" spans="1:24" x14ac:dyDescent="0.2">
      <c r="A3" s="16">
        <v>45618.469024039354</v>
      </c>
      <c r="B3" s="9" t="s">
        <v>82</v>
      </c>
      <c r="C3" s="11">
        <v>35</v>
      </c>
      <c r="D3" s="5">
        <v>12</v>
      </c>
      <c r="E3" s="6">
        <v>2</v>
      </c>
      <c r="F3" s="6">
        <v>2</v>
      </c>
      <c r="G3" s="6">
        <v>2</v>
      </c>
      <c r="H3" s="6">
        <v>2</v>
      </c>
      <c r="I3" s="6">
        <v>2</v>
      </c>
      <c r="J3" s="6">
        <v>2</v>
      </c>
      <c r="K3" s="6">
        <v>2</v>
      </c>
      <c r="L3" s="6">
        <v>1</v>
      </c>
      <c r="M3" s="6">
        <v>1</v>
      </c>
      <c r="N3" s="6">
        <v>2</v>
      </c>
      <c r="O3" s="6">
        <v>2</v>
      </c>
      <c r="P3" s="6">
        <v>2</v>
      </c>
      <c r="Q3" s="21">
        <f>SUM(Form_Responses13[[#This Row],[X1]:[X12]])</f>
        <v>22</v>
      </c>
      <c r="S3" s="13" t="s">
        <v>91</v>
      </c>
      <c r="T3" s="24">
        <f>STDEV(Form_Responses13[Total])</f>
        <v>8.4123155968506076</v>
      </c>
      <c r="V3" s="26" t="s">
        <v>96</v>
      </c>
      <c r="W3" s="26" t="s">
        <v>97</v>
      </c>
      <c r="X3" s="26" t="s">
        <v>111</v>
      </c>
    </row>
    <row r="4" spans="1:24" x14ac:dyDescent="0.2">
      <c r="A4" s="16">
        <v>45618.46907259259</v>
      </c>
      <c r="B4" s="8" t="s">
        <v>83</v>
      </c>
      <c r="C4" s="11">
        <v>36</v>
      </c>
      <c r="D4" s="5">
        <v>7</v>
      </c>
      <c r="E4" s="6">
        <v>2</v>
      </c>
      <c r="F4" s="6">
        <v>2</v>
      </c>
      <c r="G4" s="6">
        <v>2</v>
      </c>
      <c r="H4" s="6">
        <v>2</v>
      </c>
      <c r="I4" s="6">
        <v>2</v>
      </c>
      <c r="J4" s="6">
        <v>3</v>
      </c>
      <c r="K4" s="6">
        <v>2</v>
      </c>
      <c r="L4" s="6">
        <v>2</v>
      </c>
      <c r="M4" s="6">
        <v>2</v>
      </c>
      <c r="N4" s="6">
        <v>2</v>
      </c>
      <c r="O4" s="6">
        <v>2</v>
      </c>
      <c r="P4" s="6">
        <v>2</v>
      </c>
      <c r="Q4" s="21">
        <f>SUM(Form_Responses13[[#This Row],[X1]:[X12]])</f>
        <v>25</v>
      </c>
      <c r="S4" s="13" t="s">
        <v>92</v>
      </c>
      <c r="T4" s="24">
        <f>AVERAGE(Form_Responses13[Total])</f>
        <v>27.339622641509433</v>
      </c>
      <c r="V4" s="26" t="s">
        <v>98</v>
      </c>
      <c r="W4" s="26" t="s">
        <v>99</v>
      </c>
      <c r="X4" s="26" t="s">
        <v>112</v>
      </c>
    </row>
    <row r="5" spans="1:24" x14ac:dyDescent="0.2">
      <c r="A5" s="16">
        <v>45618.470818402777</v>
      </c>
      <c r="B5" s="9" t="s">
        <v>84</v>
      </c>
      <c r="C5" s="11">
        <v>33</v>
      </c>
      <c r="D5" s="5">
        <v>6</v>
      </c>
      <c r="E5" s="6">
        <v>2</v>
      </c>
      <c r="F5" s="6">
        <v>2</v>
      </c>
      <c r="G5" s="6">
        <v>1</v>
      </c>
      <c r="H5" s="6">
        <v>2</v>
      </c>
      <c r="I5" s="6">
        <v>2</v>
      </c>
      <c r="J5" s="6">
        <v>2</v>
      </c>
      <c r="K5" s="6">
        <v>2</v>
      </c>
      <c r="L5" s="6">
        <v>1</v>
      </c>
      <c r="M5" s="6">
        <v>1</v>
      </c>
      <c r="N5" s="6">
        <v>2</v>
      </c>
      <c r="O5" s="6">
        <v>2</v>
      </c>
      <c r="P5" s="6">
        <v>2</v>
      </c>
      <c r="Q5" s="21">
        <f>SUM(Form_Responses13[[#This Row],[X1]:[X12]])</f>
        <v>21</v>
      </c>
      <c r="V5" s="26" t="s">
        <v>100</v>
      </c>
      <c r="W5" s="26" t="s">
        <v>101</v>
      </c>
      <c r="X5" s="26" t="s">
        <v>113</v>
      </c>
    </row>
    <row r="6" spans="1:24" x14ac:dyDescent="0.2">
      <c r="A6" s="16">
        <v>45618.471878819444</v>
      </c>
      <c r="B6" s="8" t="s">
        <v>3</v>
      </c>
      <c r="C6" s="11">
        <v>31</v>
      </c>
      <c r="D6" s="5">
        <v>3</v>
      </c>
      <c r="E6" s="6">
        <v>2</v>
      </c>
      <c r="F6" s="6">
        <v>1</v>
      </c>
      <c r="G6" s="6">
        <v>1</v>
      </c>
      <c r="H6" s="6">
        <v>1</v>
      </c>
      <c r="I6" s="6">
        <v>2</v>
      </c>
      <c r="J6" s="6">
        <v>1</v>
      </c>
      <c r="K6" s="6">
        <v>1</v>
      </c>
      <c r="L6" s="6">
        <v>1</v>
      </c>
      <c r="M6" s="6">
        <v>1</v>
      </c>
      <c r="N6" s="6">
        <v>1</v>
      </c>
      <c r="O6" s="6">
        <v>1</v>
      </c>
      <c r="P6" s="6">
        <v>1</v>
      </c>
      <c r="Q6" s="21">
        <f>SUM(Form_Responses13[[#This Row],[X1]:[X12]])</f>
        <v>14</v>
      </c>
      <c r="V6" s="2"/>
    </row>
    <row r="7" spans="1:24" x14ac:dyDescent="0.2">
      <c r="A7" s="16">
        <v>45618.4760594213</v>
      </c>
      <c r="B7" s="9" t="s">
        <v>85</v>
      </c>
      <c r="C7" s="11">
        <v>43</v>
      </c>
      <c r="D7" s="5">
        <v>23</v>
      </c>
      <c r="E7" s="6">
        <v>2</v>
      </c>
      <c r="F7" s="6">
        <v>2</v>
      </c>
      <c r="G7" s="6">
        <v>1</v>
      </c>
      <c r="H7" s="6">
        <v>1</v>
      </c>
      <c r="I7" s="6">
        <v>2</v>
      </c>
      <c r="J7" s="6">
        <v>2</v>
      </c>
      <c r="K7" s="6">
        <v>2</v>
      </c>
      <c r="L7" s="6">
        <v>1</v>
      </c>
      <c r="M7" s="6">
        <v>2</v>
      </c>
      <c r="N7" s="6">
        <v>2</v>
      </c>
      <c r="O7" s="6">
        <v>1</v>
      </c>
      <c r="P7" s="6">
        <v>2</v>
      </c>
      <c r="Q7" s="21">
        <f>SUM(Form_Responses13[[#This Row],[X1]:[X12]])</f>
        <v>20</v>
      </c>
      <c r="V7" s="25" t="s">
        <v>93</v>
      </c>
      <c r="W7" s="25" t="s">
        <v>88</v>
      </c>
      <c r="X7" s="25" t="s">
        <v>102</v>
      </c>
    </row>
    <row r="8" spans="1:24" ht="15" x14ac:dyDescent="0.2">
      <c r="A8" s="16">
        <v>45618.476910405094</v>
      </c>
      <c r="B8" s="8" t="s">
        <v>86</v>
      </c>
      <c r="C8" s="11">
        <v>32</v>
      </c>
      <c r="D8" s="5">
        <v>4</v>
      </c>
      <c r="E8" s="6">
        <v>2</v>
      </c>
      <c r="F8" s="6">
        <v>2</v>
      </c>
      <c r="G8" s="6">
        <v>2</v>
      </c>
      <c r="H8" s="6">
        <v>2</v>
      </c>
      <c r="I8" s="6">
        <v>2</v>
      </c>
      <c r="J8" s="6">
        <v>2</v>
      </c>
      <c r="K8" s="6">
        <v>2</v>
      </c>
      <c r="L8" s="6">
        <v>2</v>
      </c>
      <c r="M8" s="6">
        <v>2</v>
      </c>
      <c r="N8" s="6">
        <v>2</v>
      </c>
      <c r="O8" s="6">
        <v>3</v>
      </c>
      <c r="P8" s="6">
        <v>2</v>
      </c>
      <c r="Q8" s="21">
        <f>SUM(Form_Responses13[[#This Row],[X1]:[X12]])</f>
        <v>25</v>
      </c>
      <c r="V8" s="30" t="s">
        <v>96</v>
      </c>
      <c r="W8" s="27">
        <v>8</v>
      </c>
      <c r="X8" s="28">
        <f>W8/T2*100%</f>
        <v>0.15094339622641509</v>
      </c>
    </row>
    <row r="9" spans="1:24" x14ac:dyDescent="0.2">
      <c r="A9" s="16">
        <v>45618.477734351851</v>
      </c>
      <c r="B9" s="9" t="s">
        <v>87</v>
      </c>
      <c r="C9" s="11">
        <v>33</v>
      </c>
      <c r="D9" s="5">
        <v>5</v>
      </c>
      <c r="E9" s="6">
        <v>2</v>
      </c>
      <c r="F9" s="6">
        <v>3</v>
      </c>
      <c r="G9" s="6">
        <v>2</v>
      </c>
      <c r="H9" s="6">
        <v>2</v>
      </c>
      <c r="I9" s="6">
        <v>2</v>
      </c>
      <c r="J9" s="6">
        <v>2</v>
      </c>
      <c r="K9" s="6">
        <v>1</v>
      </c>
      <c r="L9" s="6">
        <v>1</v>
      </c>
      <c r="M9" s="6">
        <v>2</v>
      </c>
      <c r="N9" s="6">
        <v>2</v>
      </c>
      <c r="O9" s="6">
        <v>3</v>
      </c>
      <c r="P9" s="6">
        <v>2</v>
      </c>
      <c r="Q9" s="21">
        <f>SUM(Form_Responses13[[#This Row],[X1]:[X12]])</f>
        <v>24</v>
      </c>
      <c r="V9" s="18" t="s">
        <v>98</v>
      </c>
      <c r="W9" s="18">
        <v>36</v>
      </c>
      <c r="X9" s="29">
        <f>W9/T2*100%</f>
        <v>0.67924528301886788</v>
      </c>
    </row>
    <row r="10" spans="1:24" ht="15" x14ac:dyDescent="0.2">
      <c r="A10" s="16">
        <v>45618.66230625</v>
      </c>
      <c r="B10" s="8" t="s">
        <v>4</v>
      </c>
      <c r="C10" s="11">
        <v>38</v>
      </c>
      <c r="D10" s="5">
        <v>9</v>
      </c>
      <c r="E10" s="6">
        <v>2</v>
      </c>
      <c r="F10" s="6">
        <v>2</v>
      </c>
      <c r="G10" s="6">
        <v>2</v>
      </c>
      <c r="H10" s="6">
        <v>2</v>
      </c>
      <c r="I10" s="6">
        <v>1</v>
      </c>
      <c r="J10" s="6">
        <v>2</v>
      </c>
      <c r="K10" s="6">
        <v>1</v>
      </c>
      <c r="L10" s="6">
        <v>1</v>
      </c>
      <c r="M10" s="6">
        <v>1</v>
      </c>
      <c r="N10" s="6">
        <v>2</v>
      </c>
      <c r="O10" s="6">
        <v>3</v>
      </c>
      <c r="P10" s="6">
        <v>2</v>
      </c>
      <c r="Q10" s="21">
        <f>SUM(Form_Responses13[[#This Row],[X1]:[X12]])</f>
        <v>21</v>
      </c>
      <c r="V10" s="27" t="s">
        <v>100</v>
      </c>
      <c r="W10" s="27">
        <v>9</v>
      </c>
      <c r="X10" s="28">
        <f>W10/T2*100%</f>
        <v>0.16981132075471697</v>
      </c>
    </row>
    <row r="11" spans="1:24" x14ac:dyDescent="0.2">
      <c r="A11" s="17">
        <v>45624.966170613421</v>
      </c>
      <c r="B11" s="8" t="s">
        <v>5</v>
      </c>
      <c r="C11" s="12">
        <v>30</v>
      </c>
      <c r="D11" s="7">
        <v>4</v>
      </c>
      <c r="E11" s="6">
        <v>4</v>
      </c>
      <c r="F11" s="6">
        <v>2</v>
      </c>
      <c r="G11" s="6">
        <v>4</v>
      </c>
      <c r="H11" s="6">
        <v>4</v>
      </c>
      <c r="I11" s="6">
        <v>4</v>
      </c>
      <c r="J11" s="6">
        <v>4</v>
      </c>
      <c r="K11" s="6">
        <v>4</v>
      </c>
      <c r="L11" s="6">
        <v>4</v>
      </c>
      <c r="M11" s="6">
        <v>4</v>
      </c>
      <c r="N11" s="6">
        <v>4</v>
      </c>
      <c r="O11" s="6">
        <v>4</v>
      </c>
      <c r="P11" s="6">
        <v>4</v>
      </c>
      <c r="Q11" s="22">
        <f>SUM(Form_Responses13[[#This Row],[X1]:[X12]])</f>
        <v>46</v>
      </c>
    </row>
    <row r="12" spans="1:24" x14ac:dyDescent="0.2">
      <c r="A12" s="17">
        <v>45624.968352245371</v>
      </c>
      <c r="B12" s="8" t="s">
        <v>6</v>
      </c>
      <c r="C12" s="11">
        <v>49</v>
      </c>
      <c r="D12" s="7">
        <v>10</v>
      </c>
      <c r="E12" s="6">
        <v>1</v>
      </c>
      <c r="F12" s="6">
        <v>2</v>
      </c>
      <c r="G12" s="6">
        <v>1</v>
      </c>
      <c r="H12" s="6">
        <v>1</v>
      </c>
      <c r="I12" s="6">
        <v>1</v>
      </c>
      <c r="J12" s="6">
        <v>1</v>
      </c>
      <c r="K12" s="6">
        <v>2</v>
      </c>
      <c r="L12" s="6">
        <v>1</v>
      </c>
      <c r="M12" s="6">
        <v>1</v>
      </c>
      <c r="N12" s="6">
        <v>2</v>
      </c>
      <c r="O12" s="6">
        <v>2</v>
      </c>
      <c r="P12" s="6">
        <v>2</v>
      </c>
      <c r="Q12" s="22">
        <f>SUM(Form_Responses13[[#This Row],[X1]:[X12]])</f>
        <v>17</v>
      </c>
    </row>
    <row r="13" spans="1:24" x14ac:dyDescent="0.2">
      <c r="A13" s="17">
        <v>45624.968483206016</v>
      </c>
      <c r="B13" s="8" t="s">
        <v>7</v>
      </c>
      <c r="C13" s="11">
        <v>34</v>
      </c>
      <c r="D13" s="7">
        <v>2</v>
      </c>
      <c r="E13" s="6">
        <v>2</v>
      </c>
      <c r="F13" s="6">
        <v>2</v>
      </c>
      <c r="G13" s="6">
        <v>2</v>
      </c>
      <c r="H13" s="6">
        <v>2</v>
      </c>
      <c r="I13" s="6">
        <v>2</v>
      </c>
      <c r="J13" s="6">
        <v>3</v>
      </c>
      <c r="K13" s="6">
        <v>3</v>
      </c>
      <c r="L13" s="6">
        <v>2</v>
      </c>
      <c r="M13" s="6">
        <v>3</v>
      </c>
      <c r="N13" s="6">
        <v>2</v>
      </c>
      <c r="O13" s="6">
        <v>2</v>
      </c>
      <c r="P13" s="6">
        <v>3</v>
      </c>
      <c r="Q13" s="22">
        <f>SUM(Form_Responses13[[#This Row],[X1]:[X12]])</f>
        <v>28</v>
      </c>
    </row>
    <row r="14" spans="1:24" x14ac:dyDescent="0.2">
      <c r="A14" s="17">
        <v>45624.96863210648</v>
      </c>
      <c r="B14" s="8" t="s">
        <v>8</v>
      </c>
      <c r="C14" s="11">
        <v>29</v>
      </c>
      <c r="D14" s="7">
        <v>4</v>
      </c>
      <c r="E14" s="6">
        <v>3</v>
      </c>
      <c r="F14" s="6">
        <v>2</v>
      </c>
      <c r="G14" s="6">
        <v>2</v>
      </c>
      <c r="H14" s="6">
        <v>3</v>
      </c>
      <c r="I14" s="6">
        <v>2</v>
      </c>
      <c r="J14" s="6">
        <v>3</v>
      </c>
      <c r="K14" s="6">
        <v>2</v>
      </c>
      <c r="L14" s="6">
        <v>2</v>
      </c>
      <c r="M14" s="6">
        <v>3</v>
      </c>
      <c r="N14" s="6">
        <v>3</v>
      </c>
      <c r="O14" s="6">
        <v>2</v>
      </c>
      <c r="P14" s="6">
        <v>3</v>
      </c>
      <c r="Q14" s="22">
        <f>SUM(Form_Responses13[[#This Row],[X1]:[X12]])</f>
        <v>30</v>
      </c>
    </row>
    <row r="15" spans="1:24" x14ac:dyDescent="0.2">
      <c r="A15" s="17">
        <v>45624.968737256946</v>
      </c>
      <c r="B15" s="8" t="s">
        <v>9</v>
      </c>
      <c r="C15" s="11">
        <v>32</v>
      </c>
      <c r="D15" s="7">
        <v>4</v>
      </c>
      <c r="E15" s="6">
        <v>2</v>
      </c>
      <c r="F15" s="6">
        <v>2</v>
      </c>
      <c r="G15" s="6">
        <v>2</v>
      </c>
      <c r="H15" s="6">
        <v>2</v>
      </c>
      <c r="I15" s="6">
        <v>2</v>
      </c>
      <c r="J15" s="6">
        <v>2</v>
      </c>
      <c r="K15" s="6">
        <v>1</v>
      </c>
      <c r="L15" s="6">
        <v>2</v>
      </c>
      <c r="M15" s="6">
        <v>2</v>
      </c>
      <c r="N15" s="6">
        <v>2</v>
      </c>
      <c r="O15" s="6">
        <v>1</v>
      </c>
      <c r="P15" s="6">
        <v>1</v>
      </c>
      <c r="Q15" s="22">
        <f>SUM(Form_Responses13[[#This Row],[X1]:[X12]])</f>
        <v>21</v>
      </c>
    </row>
    <row r="16" spans="1:24" x14ac:dyDescent="0.2">
      <c r="A16" s="17">
        <v>45624.968969571761</v>
      </c>
      <c r="B16" s="8" t="s">
        <v>10</v>
      </c>
      <c r="C16" s="11">
        <v>40</v>
      </c>
      <c r="D16" s="7">
        <v>12</v>
      </c>
      <c r="E16" s="6">
        <v>2</v>
      </c>
      <c r="F16" s="6">
        <v>3</v>
      </c>
      <c r="G16" s="6">
        <v>3</v>
      </c>
      <c r="H16" s="6">
        <v>2</v>
      </c>
      <c r="I16" s="6">
        <v>3</v>
      </c>
      <c r="J16" s="6">
        <v>2</v>
      </c>
      <c r="K16" s="6">
        <v>2</v>
      </c>
      <c r="L16" s="6">
        <v>2</v>
      </c>
      <c r="M16" s="6">
        <v>2</v>
      </c>
      <c r="N16" s="6">
        <v>2</v>
      </c>
      <c r="O16" s="6">
        <v>2</v>
      </c>
      <c r="P16" s="6">
        <v>3</v>
      </c>
      <c r="Q16" s="22">
        <f>SUM(Form_Responses13[[#This Row],[X1]:[X12]])</f>
        <v>28</v>
      </c>
    </row>
    <row r="17" spans="1:17" x14ac:dyDescent="0.2">
      <c r="A17" s="17">
        <v>45624.969102465278</v>
      </c>
      <c r="B17" s="8" t="s">
        <v>73</v>
      </c>
      <c r="C17" s="11">
        <v>47</v>
      </c>
      <c r="D17" s="7">
        <v>15</v>
      </c>
      <c r="E17" s="6">
        <v>3</v>
      </c>
      <c r="F17" s="6">
        <v>2</v>
      </c>
      <c r="G17" s="6">
        <v>2</v>
      </c>
      <c r="H17" s="6">
        <v>2</v>
      </c>
      <c r="I17" s="6">
        <v>2</v>
      </c>
      <c r="J17" s="6">
        <v>2</v>
      </c>
      <c r="K17" s="6">
        <v>2</v>
      </c>
      <c r="L17" s="6">
        <v>2</v>
      </c>
      <c r="M17" s="6">
        <v>2</v>
      </c>
      <c r="N17" s="6">
        <v>2</v>
      </c>
      <c r="O17" s="6">
        <v>2</v>
      </c>
      <c r="P17" s="6">
        <v>2</v>
      </c>
      <c r="Q17" s="22">
        <f>SUM(Form_Responses13[[#This Row],[X1]:[X12]])</f>
        <v>25</v>
      </c>
    </row>
    <row r="18" spans="1:17" x14ac:dyDescent="0.2">
      <c r="A18" s="17">
        <v>45624.969433124999</v>
      </c>
      <c r="B18" s="8" t="s">
        <v>11</v>
      </c>
      <c r="C18" s="11">
        <v>32</v>
      </c>
      <c r="D18" s="7">
        <v>2</v>
      </c>
      <c r="E18" s="6">
        <v>3</v>
      </c>
      <c r="F18" s="6">
        <v>3</v>
      </c>
      <c r="G18" s="6">
        <v>2</v>
      </c>
      <c r="H18" s="6">
        <v>3</v>
      </c>
      <c r="I18" s="6">
        <v>2</v>
      </c>
      <c r="J18" s="6">
        <v>2</v>
      </c>
      <c r="K18" s="6">
        <v>3</v>
      </c>
      <c r="L18" s="6">
        <v>3</v>
      </c>
      <c r="M18" s="6">
        <v>3</v>
      </c>
      <c r="N18" s="6">
        <v>3</v>
      </c>
      <c r="O18" s="6">
        <v>2</v>
      </c>
      <c r="P18" s="6">
        <v>3</v>
      </c>
      <c r="Q18" s="22">
        <f>SUM(Form_Responses13[[#This Row],[X1]:[X12]])</f>
        <v>32</v>
      </c>
    </row>
    <row r="19" spans="1:17" x14ac:dyDescent="0.2">
      <c r="A19" s="17">
        <v>45624.969530439819</v>
      </c>
      <c r="B19" s="8" t="s">
        <v>12</v>
      </c>
      <c r="C19" s="11">
        <v>47</v>
      </c>
      <c r="D19" s="7">
        <v>19</v>
      </c>
      <c r="E19" s="6">
        <v>2</v>
      </c>
      <c r="F19" s="6">
        <v>2</v>
      </c>
      <c r="G19" s="6">
        <v>2</v>
      </c>
      <c r="H19" s="6">
        <v>2</v>
      </c>
      <c r="I19" s="6">
        <v>2</v>
      </c>
      <c r="J19" s="6">
        <v>2</v>
      </c>
      <c r="K19" s="6">
        <v>2</v>
      </c>
      <c r="L19" s="6">
        <v>1</v>
      </c>
      <c r="M19" s="6">
        <v>2</v>
      </c>
      <c r="N19" s="6">
        <v>2</v>
      </c>
      <c r="O19" s="6">
        <v>2</v>
      </c>
      <c r="P19" s="6">
        <v>1</v>
      </c>
      <c r="Q19" s="22">
        <f>SUM(Form_Responses13[[#This Row],[X1]:[X12]])</f>
        <v>22</v>
      </c>
    </row>
    <row r="20" spans="1:17" x14ac:dyDescent="0.2">
      <c r="A20" s="17">
        <v>45624.969850069443</v>
      </c>
      <c r="B20" s="8" t="s">
        <v>13</v>
      </c>
      <c r="C20" s="11">
        <v>44</v>
      </c>
      <c r="D20" s="7">
        <v>20</v>
      </c>
      <c r="E20" s="6">
        <v>1</v>
      </c>
      <c r="F20" s="6">
        <v>2</v>
      </c>
      <c r="G20" s="6">
        <v>2</v>
      </c>
      <c r="H20" s="6">
        <v>2</v>
      </c>
      <c r="I20" s="6">
        <v>1</v>
      </c>
      <c r="J20" s="6">
        <v>1</v>
      </c>
      <c r="K20" s="6">
        <v>1</v>
      </c>
      <c r="L20" s="6">
        <v>2</v>
      </c>
      <c r="M20" s="6">
        <v>1</v>
      </c>
      <c r="N20" s="6">
        <v>1</v>
      </c>
      <c r="O20" s="6">
        <v>2</v>
      </c>
      <c r="P20" s="6">
        <v>2</v>
      </c>
      <c r="Q20" s="22">
        <f>SUM(Form_Responses13[[#This Row],[X1]:[X12]])</f>
        <v>18</v>
      </c>
    </row>
    <row r="21" spans="1:17" x14ac:dyDescent="0.2">
      <c r="A21" s="17">
        <v>45624.9699841088</v>
      </c>
      <c r="B21" s="8" t="s">
        <v>14</v>
      </c>
      <c r="C21" s="11">
        <v>37</v>
      </c>
      <c r="D21" s="7">
        <v>2</v>
      </c>
      <c r="E21" s="6">
        <v>3</v>
      </c>
      <c r="F21" s="6">
        <v>4</v>
      </c>
      <c r="G21" s="6">
        <v>3</v>
      </c>
      <c r="H21" s="6">
        <v>2</v>
      </c>
      <c r="I21" s="6">
        <v>4</v>
      </c>
      <c r="J21" s="6">
        <v>4</v>
      </c>
      <c r="K21" s="6">
        <v>3</v>
      </c>
      <c r="L21" s="6">
        <v>4</v>
      </c>
      <c r="M21" s="6">
        <v>3</v>
      </c>
      <c r="N21" s="6">
        <v>3</v>
      </c>
      <c r="O21" s="6">
        <v>4</v>
      </c>
      <c r="P21" s="6">
        <v>4</v>
      </c>
      <c r="Q21" s="22">
        <f>SUM(Form_Responses13[[#This Row],[X1]:[X12]])</f>
        <v>41</v>
      </c>
    </row>
    <row r="22" spans="1:17" x14ac:dyDescent="0.2">
      <c r="A22" s="17">
        <v>45624.970131296301</v>
      </c>
      <c r="B22" s="8" t="s">
        <v>15</v>
      </c>
      <c r="C22" s="11">
        <v>29</v>
      </c>
      <c r="D22" s="7">
        <v>4</v>
      </c>
      <c r="E22" s="6">
        <v>2</v>
      </c>
      <c r="F22" s="6">
        <v>3</v>
      </c>
      <c r="G22" s="6">
        <v>2</v>
      </c>
      <c r="H22" s="6">
        <v>2</v>
      </c>
      <c r="I22" s="6">
        <v>3</v>
      </c>
      <c r="J22" s="6">
        <v>2</v>
      </c>
      <c r="K22" s="6">
        <v>2</v>
      </c>
      <c r="L22" s="6">
        <v>3</v>
      </c>
      <c r="M22" s="6">
        <v>3</v>
      </c>
      <c r="N22" s="6">
        <v>3</v>
      </c>
      <c r="O22" s="6">
        <v>3</v>
      </c>
      <c r="P22" s="6">
        <v>2</v>
      </c>
      <c r="Q22" s="22">
        <f>SUM(Form_Responses13[[#This Row],[X1]:[X12]])</f>
        <v>30</v>
      </c>
    </row>
    <row r="23" spans="1:17" x14ac:dyDescent="0.2">
      <c r="A23" s="17">
        <v>45624.970252905092</v>
      </c>
      <c r="B23" s="8" t="s">
        <v>16</v>
      </c>
      <c r="C23" s="11">
        <v>43</v>
      </c>
      <c r="D23" s="7">
        <v>15</v>
      </c>
      <c r="E23" s="6">
        <v>3</v>
      </c>
      <c r="F23" s="6">
        <v>3</v>
      </c>
      <c r="G23" s="6">
        <v>3</v>
      </c>
      <c r="H23" s="6">
        <v>4</v>
      </c>
      <c r="I23" s="6">
        <v>4</v>
      </c>
      <c r="J23" s="6">
        <v>3</v>
      </c>
      <c r="K23" s="6">
        <v>4</v>
      </c>
      <c r="L23" s="6">
        <v>2</v>
      </c>
      <c r="M23" s="6">
        <v>3</v>
      </c>
      <c r="N23" s="6">
        <v>4</v>
      </c>
      <c r="O23" s="6">
        <v>4</v>
      </c>
      <c r="P23" s="6">
        <v>3</v>
      </c>
      <c r="Q23" s="22">
        <f>SUM(Form_Responses13[[#This Row],[X1]:[X12]])</f>
        <v>40</v>
      </c>
    </row>
    <row r="24" spans="1:17" x14ac:dyDescent="0.2">
      <c r="A24" s="17">
        <v>45624.970489224535</v>
      </c>
      <c r="B24" s="8" t="s">
        <v>17</v>
      </c>
      <c r="C24" s="11">
        <v>36</v>
      </c>
      <c r="D24" s="7">
        <v>4</v>
      </c>
      <c r="E24" s="6">
        <v>3</v>
      </c>
      <c r="F24" s="6">
        <v>3</v>
      </c>
      <c r="G24" s="6">
        <v>4</v>
      </c>
      <c r="H24" s="6">
        <v>3</v>
      </c>
      <c r="I24" s="6">
        <v>4</v>
      </c>
      <c r="J24" s="6">
        <v>3</v>
      </c>
      <c r="K24" s="6">
        <v>3</v>
      </c>
      <c r="L24" s="6">
        <v>4</v>
      </c>
      <c r="M24" s="6">
        <v>4</v>
      </c>
      <c r="N24" s="6">
        <v>4</v>
      </c>
      <c r="O24" s="6">
        <v>3</v>
      </c>
      <c r="P24" s="6">
        <v>3</v>
      </c>
      <c r="Q24" s="22">
        <f>SUM(Form_Responses13[[#This Row],[X1]:[X12]])</f>
        <v>41</v>
      </c>
    </row>
    <row r="25" spans="1:17" x14ac:dyDescent="0.2">
      <c r="A25" s="17">
        <v>45624.970596446758</v>
      </c>
      <c r="B25" s="8" t="s">
        <v>18</v>
      </c>
      <c r="C25" s="11">
        <v>45</v>
      </c>
      <c r="D25" s="7">
        <v>17</v>
      </c>
      <c r="E25" s="6">
        <v>3</v>
      </c>
      <c r="F25" s="6">
        <v>3</v>
      </c>
      <c r="G25" s="6">
        <v>2</v>
      </c>
      <c r="H25" s="6">
        <v>3</v>
      </c>
      <c r="I25" s="6">
        <v>3</v>
      </c>
      <c r="J25" s="6">
        <v>2</v>
      </c>
      <c r="K25" s="6">
        <v>3</v>
      </c>
      <c r="L25" s="6">
        <v>2</v>
      </c>
      <c r="M25" s="6">
        <v>3</v>
      </c>
      <c r="N25" s="6">
        <v>2</v>
      </c>
      <c r="O25" s="6">
        <v>2</v>
      </c>
      <c r="P25" s="6">
        <v>2</v>
      </c>
      <c r="Q25" s="22">
        <f>SUM(Form_Responses13[[#This Row],[X1]:[X12]])</f>
        <v>30</v>
      </c>
    </row>
    <row r="26" spans="1:17" x14ac:dyDescent="0.2">
      <c r="A26" s="17">
        <v>45624.971375127316</v>
      </c>
      <c r="B26" s="8" t="s">
        <v>19</v>
      </c>
      <c r="C26" s="11">
        <v>42</v>
      </c>
      <c r="D26" s="7">
        <v>15</v>
      </c>
      <c r="E26" s="6">
        <v>2</v>
      </c>
      <c r="F26" s="6">
        <v>4</v>
      </c>
      <c r="G26" s="6">
        <v>4</v>
      </c>
      <c r="H26" s="6">
        <v>4</v>
      </c>
      <c r="I26" s="6">
        <v>4</v>
      </c>
      <c r="J26" s="6">
        <v>4</v>
      </c>
      <c r="K26" s="6">
        <v>4</v>
      </c>
      <c r="L26" s="6">
        <v>4</v>
      </c>
      <c r="M26" s="6">
        <v>4</v>
      </c>
      <c r="N26" s="6">
        <v>4</v>
      </c>
      <c r="O26" s="6">
        <v>4</v>
      </c>
      <c r="P26" s="6">
        <v>4</v>
      </c>
      <c r="Q26" s="22">
        <f>SUM(Form_Responses13[[#This Row],[X1]:[X12]])</f>
        <v>46</v>
      </c>
    </row>
    <row r="27" spans="1:17" x14ac:dyDescent="0.2">
      <c r="A27" s="17">
        <v>45624.971676759262</v>
      </c>
      <c r="B27" s="8" t="s">
        <v>20</v>
      </c>
      <c r="C27" s="11">
        <v>46</v>
      </c>
      <c r="D27" s="7">
        <v>11</v>
      </c>
      <c r="E27" s="6">
        <v>2</v>
      </c>
      <c r="F27" s="6">
        <v>3</v>
      </c>
      <c r="G27" s="6">
        <v>2</v>
      </c>
      <c r="H27" s="6">
        <v>2</v>
      </c>
      <c r="I27" s="6">
        <v>3</v>
      </c>
      <c r="J27" s="6">
        <v>3</v>
      </c>
      <c r="K27" s="6">
        <v>2</v>
      </c>
      <c r="L27" s="6">
        <v>3</v>
      </c>
      <c r="M27" s="6">
        <v>3</v>
      </c>
      <c r="N27" s="6">
        <v>2</v>
      </c>
      <c r="O27" s="6">
        <v>3</v>
      </c>
      <c r="P27" s="6">
        <v>3</v>
      </c>
      <c r="Q27" s="22">
        <f>SUM(Form_Responses13[[#This Row],[X1]:[X12]])</f>
        <v>31</v>
      </c>
    </row>
    <row r="28" spans="1:17" x14ac:dyDescent="0.2">
      <c r="A28" s="17">
        <v>45624.971816793986</v>
      </c>
      <c r="B28" s="8" t="s">
        <v>21</v>
      </c>
      <c r="C28" s="11">
        <v>41</v>
      </c>
      <c r="D28" s="7">
        <v>20</v>
      </c>
      <c r="E28" s="6">
        <v>3</v>
      </c>
      <c r="F28" s="6">
        <v>4</v>
      </c>
      <c r="G28" s="6">
        <v>3</v>
      </c>
      <c r="H28" s="6">
        <v>3</v>
      </c>
      <c r="I28" s="6">
        <v>2</v>
      </c>
      <c r="J28" s="6">
        <v>4</v>
      </c>
      <c r="K28" s="6">
        <v>3</v>
      </c>
      <c r="L28" s="6">
        <v>4</v>
      </c>
      <c r="M28" s="6">
        <v>3</v>
      </c>
      <c r="N28" s="6">
        <v>3</v>
      </c>
      <c r="O28" s="6">
        <v>3</v>
      </c>
      <c r="P28" s="6">
        <v>3</v>
      </c>
      <c r="Q28" s="22">
        <f>SUM(Form_Responses13[[#This Row],[X1]:[X12]])</f>
        <v>38</v>
      </c>
    </row>
    <row r="29" spans="1:17" x14ac:dyDescent="0.2">
      <c r="A29" s="17">
        <v>45624.971933553243</v>
      </c>
      <c r="B29" s="8" t="s">
        <v>22</v>
      </c>
      <c r="C29" s="11">
        <v>35</v>
      </c>
      <c r="D29" s="7">
        <v>5</v>
      </c>
      <c r="E29" s="6">
        <v>2</v>
      </c>
      <c r="F29" s="6">
        <v>2</v>
      </c>
      <c r="G29" s="6">
        <v>2</v>
      </c>
      <c r="H29" s="6">
        <v>1</v>
      </c>
      <c r="I29" s="6">
        <v>2</v>
      </c>
      <c r="J29" s="6">
        <v>2</v>
      </c>
      <c r="K29" s="6">
        <v>2</v>
      </c>
      <c r="L29" s="6">
        <v>1</v>
      </c>
      <c r="M29" s="6">
        <v>2</v>
      </c>
      <c r="N29" s="6">
        <v>2</v>
      </c>
      <c r="O29" s="6">
        <v>2</v>
      </c>
      <c r="P29" s="6">
        <v>2</v>
      </c>
      <c r="Q29" s="22">
        <f>SUM(Form_Responses13[[#This Row],[X1]:[X12]])</f>
        <v>22</v>
      </c>
    </row>
    <row r="30" spans="1:17" x14ac:dyDescent="0.2">
      <c r="A30" s="17">
        <v>45624.97216174769</v>
      </c>
      <c r="B30" s="8" t="s">
        <v>23</v>
      </c>
      <c r="C30" s="11">
        <v>39</v>
      </c>
      <c r="D30" s="7">
        <v>10</v>
      </c>
      <c r="E30" s="6">
        <v>1</v>
      </c>
      <c r="F30" s="6">
        <v>1</v>
      </c>
      <c r="G30" s="6">
        <v>2</v>
      </c>
      <c r="H30" s="6">
        <v>2</v>
      </c>
      <c r="I30" s="6">
        <v>1</v>
      </c>
      <c r="J30" s="6">
        <v>2</v>
      </c>
      <c r="K30" s="6">
        <v>2</v>
      </c>
      <c r="L30" s="6">
        <v>1</v>
      </c>
      <c r="M30" s="6">
        <v>1</v>
      </c>
      <c r="N30" s="6">
        <v>1</v>
      </c>
      <c r="O30" s="6">
        <v>2</v>
      </c>
      <c r="P30" s="6">
        <v>2</v>
      </c>
      <c r="Q30" s="22">
        <f>SUM(Form_Responses13[[#This Row],[X1]:[X12]])</f>
        <v>18</v>
      </c>
    </row>
    <row r="31" spans="1:17" x14ac:dyDescent="0.2">
      <c r="A31" s="17">
        <v>45624.972324108792</v>
      </c>
      <c r="B31" s="8" t="s">
        <v>24</v>
      </c>
      <c r="C31" s="11">
        <v>36</v>
      </c>
      <c r="D31" s="7">
        <v>4</v>
      </c>
      <c r="E31" s="6">
        <v>4</v>
      </c>
      <c r="F31" s="6">
        <v>4</v>
      </c>
      <c r="G31" s="6">
        <v>4</v>
      </c>
      <c r="H31" s="6">
        <v>4</v>
      </c>
      <c r="I31" s="6">
        <v>4</v>
      </c>
      <c r="J31" s="6">
        <v>4</v>
      </c>
      <c r="K31" s="6">
        <v>4</v>
      </c>
      <c r="L31" s="6">
        <v>4</v>
      </c>
      <c r="M31" s="6">
        <v>4</v>
      </c>
      <c r="N31" s="6">
        <v>4</v>
      </c>
      <c r="O31" s="6">
        <v>4</v>
      </c>
      <c r="P31" s="6">
        <v>4</v>
      </c>
      <c r="Q31" s="22">
        <f>SUM(Form_Responses13[[#This Row],[X1]:[X12]])</f>
        <v>48</v>
      </c>
    </row>
    <row r="32" spans="1:17" x14ac:dyDescent="0.2">
      <c r="A32" s="17">
        <v>45624.972591585647</v>
      </c>
      <c r="B32" s="8" t="s">
        <v>25</v>
      </c>
      <c r="C32" s="11">
        <v>33</v>
      </c>
      <c r="D32" s="7">
        <v>4</v>
      </c>
      <c r="E32" s="6">
        <v>2</v>
      </c>
      <c r="F32" s="6">
        <v>2</v>
      </c>
      <c r="G32" s="6">
        <v>1</v>
      </c>
      <c r="H32" s="6">
        <v>2</v>
      </c>
      <c r="I32" s="6">
        <v>1</v>
      </c>
      <c r="J32" s="6">
        <v>2</v>
      </c>
      <c r="K32" s="6">
        <v>1</v>
      </c>
      <c r="L32" s="6">
        <v>1</v>
      </c>
      <c r="M32" s="6">
        <v>2</v>
      </c>
      <c r="N32" s="6">
        <v>1</v>
      </c>
      <c r="O32" s="6">
        <v>2</v>
      </c>
      <c r="P32" s="6">
        <v>2</v>
      </c>
      <c r="Q32" s="22">
        <f>SUM(Form_Responses13[[#This Row],[X1]:[X12]])</f>
        <v>19</v>
      </c>
    </row>
    <row r="33" spans="1:17" x14ac:dyDescent="0.2">
      <c r="A33" s="17">
        <v>45624.972761168981</v>
      </c>
      <c r="B33" s="8" t="s">
        <v>26</v>
      </c>
      <c r="C33" s="11">
        <v>42</v>
      </c>
      <c r="D33" s="7">
        <v>12</v>
      </c>
      <c r="E33" s="6">
        <v>2</v>
      </c>
      <c r="F33" s="6">
        <v>2</v>
      </c>
      <c r="G33" s="6">
        <v>2</v>
      </c>
      <c r="H33" s="6">
        <v>3</v>
      </c>
      <c r="I33" s="6">
        <v>2</v>
      </c>
      <c r="J33" s="6">
        <v>2</v>
      </c>
      <c r="K33" s="6">
        <v>2</v>
      </c>
      <c r="L33" s="6">
        <v>3</v>
      </c>
      <c r="M33" s="6">
        <v>2</v>
      </c>
      <c r="N33" s="6">
        <v>3</v>
      </c>
      <c r="O33" s="6">
        <v>2</v>
      </c>
      <c r="P33" s="6">
        <v>2</v>
      </c>
      <c r="Q33" s="22">
        <f>SUM(Form_Responses13[[#This Row],[X1]:[X12]])</f>
        <v>27</v>
      </c>
    </row>
    <row r="34" spans="1:17" x14ac:dyDescent="0.2">
      <c r="A34" s="17">
        <v>45624.972983252315</v>
      </c>
      <c r="B34" s="8" t="s">
        <v>27</v>
      </c>
      <c r="C34" s="11">
        <v>40</v>
      </c>
      <c r="D34" s="7">
        <v>2</v>
      </c>
      <c r="E34" s="6">
        <v>3</v>
      </c>
      <c r="F34" s="6">
        <v>2</v>
      </c>
      <c r="G34" s="6">
        <v>2</v>
      </c>
      <c r="H34" s="6">
        <v>3</v>
      </c>
      <c r="I34" s="6">
        <v>2</v>
      </c>
      <c r="J34" s="6">
        <v>3</v>
      </c>
      <c r="K34" s="6">
        <v>3</v>
      </c>
      <c r="L34" s="6">
        <v>3</v>
      </c>
      <c r="M34" s="6">
        <v>2</v>
      </c>
      <c r="N34" s="6">
        <v>3</v>
      </c>
      <c r="O34" s="6">
        <v>3</v>
      </c>
      <c r="P34" s="6">
        <v>2</v>
      </c>
      <c r="Q34" s="22">
        <f>SUM(Form_Responses13[[#This Row],[X1]:[X12]])</f>
        <v>31</v>
      </c>
    </row>
    <row r="35" spans="1:17" x14ac:dyDescent="0.2">
      <c r="A35" s="17">
        <v>45624.973163171293</v>
      </c>
      <c r="B35" s="8" t="s">
        <v>28</v>
      </c>
      <c r="C35" s="11">
        <v>42</v>
      </c>
      <c r="D35" s="7">
        <v>21</v>
      </c>
      <c r="E35" s="6">
        <v>4</v>
      </c>
      <c r="F35" s="6">
        <v>4</v>
      </c>
      <c r="G35" s="6">
        <v>4</v>
      </c>
      <c r="H35" s="6">
        <v>3</v>
      </c>
      <c r="I35" s="6">
        <v>4</v>
      </c>
      <c r="J35" s="6">
        <v>2</v>
      </c>
      <c r="K35" s="6">
        <v>3</v>
      </c>
      <c r="L35" s="6">
        <v>4</v>
      </c>
      <c r="M35" s="6">
        <v>4</v>
      </c>
      <c r="N35" s="6">
        <v>3</v>
      </c>
      <c r="O35" s="6">
        <v>3</v>
      </c>
      <c r="P35" s="6">
        <v>4</v>
      </c>
      <c r="Q35" s="22">
        <f>SUM(Form_Responses13[[#This Row],[X1]:[X12]])</f>
        <v>42</v>
      </c>
    </row>
    <row r="36" spans="1:17" x14ac:dyDescent="0.2">
      <c r="A36" s="17">
        <v>45624.973324629631</v>
      </c>
      <c r="B36" s="8" t="s">
        <v>29</v>
      </c>
      <c r="C36" s="11">
        <v>39</v>
      </c>
      <c r="D36" s="7">
        <v>4</v>
      </c>
      <c r="E36" s="6">
        <v>3</v>
      </c>
      <c r="F36" s="6">
        <v>3</v>
      </c>
      <c r="G36" s="6">
        <v>3</v>
      </c>
      <c r="H36" s="6">
        <v>4</v>
      </c>
      <c r="I36" s="6">
        <v>3</v>
      </c>
      <c r="J36" s="6">
        <v>4</v>
      </c>
      <c r="K36" s="6">
        <v>4</v>
      </c>
      <c r="L36" s="6">
        <v>4</v>
      </c>
      <c r="M36" s="6">
        <v>2</v>
      </c>
      <c r="N36" s="6">
        <v>4</v>
      </c>
      <c r="O36" s="6">
        <v>3</v>
      </c>
      <c r="P36" s="6">
        <v>2</v>
      </c>
      <c r="Q36" s="22">
        <f>SUM(Form_Responses13[[#This Row],[X1]:[X12]])</f>
        <v>39</v>
      </c>
    </row>
    <row r="37" spans="1:17" x14ac:dyDescent="0.2">
      <c r="A37" s="17">
        <v>45624.973637013885</v>
      </c>
      <c r="B37" s="8" t="s">
        <v>30</v>
      </c>
      <c r="C37" s="11">
        <v>42</v>
      </c>
      <c r="D37" s="7">
        <v>17</v>
      </c>
      <c r="E37" s="6">
        <v>2</v>
      </c>
      <c r="F37" s="6">
        <v>1</v>
      </c>
      <c r="G37" s="6">
        <v>2</v>
      </c>
      <c r="H37" s="6">
        <v>2</v>
      </c>
      <c r="I37" s="6">
        <v>2</v>
      </c>
      <c r="J37" s="6">
        <v>1</v>
      </c>
      <c r="K37" s="6">
        <v>2</v>
      </c>
      <c r="L37" s="6">
        <v>2</v>
      </c>
      <c r="M37" s="6">
        <v>2</v>
      </c>
      <c r="N37" s="6">
        <v>2</v>
      </c>
      <c r="O37" s="6">
        <v>2</v>
      </c>
      <c r="P37" s="6">
        <v>1</v>
      </c>
      <c r="Q37" s="22">
        <f>SUM(Form_Responses13[[#This Row],[X1]:[X12]])</f>
        <v>21</v>
      </c>
    </row>
    <row r="38" spans="1:17" x14ac:dyDescent="0.2">
      <c r="A38" s="17">
        <v>45624.973799224535</v>
      </c>
      <c r="B38" s="8" t="s">
        <v>31</v>
      </c>
      <c r="C38" s="11">
        <v>49</v>
      </c>
      <c r="D38" s="7">
        <v>20</v>
      </c>
      <c r="E38" s="6">
        <v>2</v>
      </c>
      <c r="F38" s="6">
        <v>2</v>
      </c>
      <c r="G38" s="6">
        <v>3</v>
      </c>
      <c r="H38" s="6">
        <v>3</v>
      </c>
      <c r="I38" s="6">
        <v>2</v>
      </c>
      <c r="J38" s="6">
        <v>2</v>
      </c>
      <c r="K38" s="6">
        <v>3</v>
      </c>
      <c r="L38" s="6">
        <v>3</v>
      </c>
      <c r="M38" s="6">
        <v>2</v>
      </c>
      <c r="N38" s="6">
        <v>2</v>
      </c>
      <c r="O38" s="6">
        <v>3</v>
      </c>
      <c r="P38" s="6">
        <v>3</v>
      </c>
      <c r="Q38" s="22">
        <f>SUM(Form_Responses13[[#This Row],[X1]:[X12]])</f>
        <v>30</v>
      </c>
    </row>
    <row r="39" spans="1:17" x14ac:dyDescent="0.2">
      <c r="A39" s="17">
        <v>45624.974063715279</v>
      </c>
      <c r="B39" s="8" t="s">
        <v>32</v>
      </c>
      <c r="C39" s="11">
        <v>47</v>
      </c>
      <c r="D39" s="7">
        <v>21</v>
      </c>
      <c r="E39" s="6">
        <v>2</v>
      </c>
      <c r="F39" s="6">
        <v>1</v>
      </c>
      <c r="G39" s="6">
        <v>1</v>
      </c>
      <c r="H39" s="6">
        <v>1</v>
      </c>
      <c r="I39" s="6">
        <v>1</v>
      </c>
      <c r="J39" s="6">
        <v>2</v>
      </c>
      <c r="K39" s="6">
        <v>2</v>
      </c>
      <c r="L39" s="6">
        <v>2</v>
      </c>
      <c r="M39" s="6">
        <v>2</v>
      </c>
      <c r="N39" s="6">
        <v>1</v>
      </c>
      <c r="O39" s="6">
        <v>1</v>
      </c>
      <c r="P39" s="6">
        <v>2</v>
      </c>
      <c r="Q39" s="22">
        <f>SUM(Form_Responses13[[#This Row],[X1]:[X12]])</f>
        <v>18</v>
      </c>
    </row>
    <row r="40" spans="1:17" x14ac:dyDescent="0.2">
      <c r="A40" s="17">
        <v>45624.974275266199</v>
      </c>
      <c r="B40" s="8" t="s">
        <v>33</v>
      </c>
      <c r="C40" s="11">
        <v>46</v>
      </c>
      <c r="D40" s="7">
        <v>21</v>
      </c>
      <c r="E40" s="6">
        <v>1</v>
      </c>
      <c r="F40" s="6">
        <v>2</v>
      </c>
      <c r="G40" s="6">
        <v>2</v>
      </c>
      <c r="H40" s="6">
        <v>1</v>
      </c>
      <c r="I40" s="6">
        <v>1</v>
      </c>
      <c r="J40" s="6">
        <v>1</v>
      </c>
      <c r="K40" s="6">
        <v>2</v>
      </c>
      <c r="L40" s="6">
        <v>2</v>
      </c>
      <c r="M40" s="6">
        <v>2</v>
      </c>
      <c r="N40" s="6">
        <v>1</v>
      </c>
      <c r="O40" s="6">
        <v>2</v>
      </c>
      <c r="P40" s="6">
        <v>2</v>
      </c>
      <c r="Q40" s="22">
        <f>SUM(Form_Responses13[[#This Row],[X1]:[X12]])</f>
        <v>19</v>
      </c>
    </row>
    <row r="41" spans="1:17" x14ac:dyDescent="0.2">
      <c r="A41" s="17">
        <v>45624.974388877316</v>
      </c>
      <c r="B41" s="8" t="s">
        <v>34</v>
      </c>
      <c r="C41" s="11">
        <v>35</v>
      </c>
      <c r="D41" s="7">
        <v>10</v>
      </c>
      <c r="E41" s="6">
        <v>3</v>
      </c>
      <c r="F41" s="6">
        <v>2</v>
      </c>
      <c r="G41" s="6">
        <v>2</v>
      </c>
      <c r="H41" s="6">
        <v>3</v>
      </c>
      <c r="I41" s="6">
        <v>3</v>
      </c>
      <c r="J41" s="6">
        <v>3</v>
      </c>
      <c r="K41" s="6">
        <v>3</v>
      </c>
      <c r="L41" s="6">
        <v>2</v>
      </c>
      <c r="M41" s="6">
        <v>3</v>
      </c>
      <c r="N41" s="6">
        <v>3</v>
      </c>
      <c r="O41" s="6">
        <v>3</v>
      </c>
      <c r="P41" s="6">
        <v>2</v>
      </c>
      <c r="Q41" s="22">
        <f>SUM(Form_Responses13[[#This Row],[X1]:[X12]])</f>
        <v>32</v>
      </c>
    </row>
    <row r="42" spans="1:17" x14ac:dyDescent="0.2">
      <c r="A42" s="17">
        <v>45624.974546574071</v>
      </c>
      <c r="B42" s="8" t="s">
        <v>35</v>
      </c>
      <c r="C42" s="11">
        <v>37</v>
      </c>
      <c r="D42" s="7">
        <v>4</v>
      </c>
      <c r="E42" s="6">
        <v>3</v>
      </c>
      <c r="F42" s="6">
        <v>2</v>
      </c>
      <c r="G42" s="6">
        <v>3</v>
      </c>
      <c r="H42" s="6">
        <v>2</v>
      </c>
      <c r="I42" s="6">
        <v>2</v>
      </c>
      <c r="J42" s="6">
        <v>3</v>
      </c>
      <c r="K42" s="6">
        <v>3</v>
      </c>
      <c r="L42" s="6">
        <v>3</v>
      </c>
      <c r="M42" s="6">
        <v>2</v>
      </c>
      <c r="N42" s="6">
        <v>2</v>
      </c>
      <c r="O42" s="6">
        <v>2</v>
      </c>
      <c r="P42" s="6">
        <v>2</v>
      </c>
      <c r="Q42" s="22">
        <f>SUM(Form_Responses13[[#This Row],[X1]:[X12]])</f>
        <v>29</v>
      </c>
    </row>
    <row r="43" spans="1:17" x14ac:dyDescent="0.2">
      <c r="A43" s="17">
        <v>45624.974777060183</v>
      </c>
      <c r="B43" s="8" t="s">
        <v>36</v>
      </c>
      <c r="C43" s="11">
        <v>31</v>
      </c>
      <c r="D43" s="7">
        <v>3</v>
      </c>
      <c r="E43" s="6">
        <v>2</v>
      </c>
      <c r="F43" s="6">
        <v>1</v>
      </c>
      <c r="G43" s="6">
        <v>1</v>
      </c>
      <c r="H43" s="6">
        <v>2</v>
      </c>
      <c r="I43" s="6">
        <v>2</v>
      </c>
      <c r="J43" s="6">
        <v>1</v>
      </c>
      <c r="K43" s="6">
        <v>1</v>
      </c>
      <c r="L43" s="6">
        <v>2</v>
      </c>
      <c r="M43" s="6">
        <v>2</v>
      </c>
      <c r="N43" s="6">
        <v>1</v>
      </c>
      <c r="O43" s="6">
        <v>2</v>
      </c>
      <c r="P43" s="6">
        <v>1</v>
      </c>
      <c r="Q43" s="22">
        <f>SUM(Form_Responses13[[#This Row],[X1]:[X12]])</f>
        <v>18</v>
      </c>
    </row>
    <row r="44" spans="1:17" x14ac:dyDescent="0.2">
      <c r="A44" s="17">
        <v>45624.974932152778</v>
      </c>
      <c r="B44" s="8" t="s">
        <v>37</v>
      </c>
      <c r="C44" s="11">
        <v>34</v>
      </c>
      <c r="D44" s="7">
        <v>5</v>
      </c>
      <c r="E44" s="6">
        <v>3</v>
      </c>
      <c r="F44" s="6">
        <v>3</v>
      </c>
      <c r="G44" s="6">
        <v>2</v>
      </c>
      <c r="H44" s="6">
        <v>3</v>
      </c>
      <c r="I44" s="6">
        <v>3</v>
      </c>
      <c r="J44" s="6">
        <v>3</v>
      </c>
      <c r="K44" s="6">
        <v>3</v>
      </c>
      <c r="L44" s="6">
        <v>2</v>
      </c>
      <c r="M44" s="6">
        <v>3</v>
      </c>
      <c r="N44" s="6">
        <v>3</v>
      </c>
      <c r="O44" s="6">
        <v>3</v>
      </c>
      <c r="P44" s="6">
        <v>2</v>
      </c>
      <c r="Q44" s="22">
        <f>SUM(Form_Responses13[[#This Row],[X1]:[X12]])</f>
        <v>33</v>
      </c>
    </row>
    <row r="45" spans="1:17" x14ac:dyDescent="0.2">
      <c r="A45" s="17">
        <v>45624.975160439819</v>
      </c>
      <c r="B45" s="8" t="s">
        <v>38</v>
      </c>
      <c r="C45" s="11">
        <v>45</v>
      </c>
      <c r="D45" s="7">
        <v>15</v>
      </c>
      <c r="E45" s="6">
        <v>3</v>
      </c>
      <c r="F45" s="6">
        <v>3</v>
      </c>
      <c r="G45" s="6">
        <v>2</v>
      </c>
      <c r="H45" s="6">
        <v>2</v>
      </c>
      <c r="I45" s="6">
        <v>2</v>
      </c>
      <c r="J45" s="6">
        <v>2</v>
      </c>
      <c r="K45" s="6">
        <v>3</v>
      </c>
      <c r="L45" s="6">
        <v>2</v>
      </c>
      <c r="M45" s="6">
        <v>3</v>
      </c>
      <c r="N45" s="6">
        <v>2</v>
      </c>
      <c r="O45" s="6">
        <v>2</v>
      </c>
      <c r="P45" s="6">
        <v>2</v>
      </c>
      <c r="Q45" s="22">
        <f>SUM(Form_Responses13[[#This Row],[X1]:[X12]])</f>
        <v>28</v>
      </c>
    </row>
    <row r="46" spans="1:17" x14ac:dyDescent="0.2">
      <c r="A46" s="16">
        <v>45631.667547708334</v>
      </c>
      <c r="B46" s="8" t="s">
        <v>39</v>
      </c>
      <c r="C46" s="11">
        <v>28</v>
      </c>
      <c r="D46" s="5">
        <v>4</v>
      </c>
      <c r="E46" s="6">
        <v>3</v>
      </c>
      <c r="F46" s="6">
        <v>3</v>
      </c>
      <c r="G46" s="6">
        <v>2</v>
      </c>
      <c r="H46" s="6">
        <v>2</v>
      </c>
      <c r="I46" s="6">
        <v>2</v>
      </c>
      <c r="J46" s="6">
        <v>3</v>
      </c>
      <c r="K46" s="6">
        <v>2</v>
      </c>
      <c r="L46" s="6">
        <v>2</v>
      </c>
      <c r="M46" s="6">
        <v>2</v>
      </c>
      <c r="N46" s="6">
        <v>3</v>
      </c>
      <c r="O46" s="6">
        <v>3</v>
      </c>
      <c r="P46" s="6">
        <v>3</v>
      </c>
      <c r="Q46" s="21">
        <f>SUM(Form_Responses13[[#This Row],[X1]:[X12]])</f>
        <v>30</v>
      </c>
    </row>
    <row r="47" spans="1:17" x14ac:dyDescent="0.2">
      <c r="A47" s="16">
        <v>45631.671127951384</v>
      </c>
      <c r="B47" s="9" t="s">
        <v>74</v>
      </c>
      <c r="C47" s="11">
        <v>34</v>
      </c>
      <c r="D47" s="5">
        <v>8</v>
      </c>
      <c r="E47" s="6">
        <v>2</v>
      </c>
      <c r="F47" s="6">
        <v>2</v>
      </c>
      <c r="G47" s="6">
        <v>2</v>
      </c>
      <c r="H47" s="6">
        <v>2</v>
      </c>
      <c r="I47" s="6">
        <v>2</v>
      </c>
      <c r="J47" s="6">
        <v>2</v>
      </c>
      <c r="K47" s="6">
        <v>3</v>
      </c>
      <c r="L47" s="6">
        <v>2</v>
      </c>
      <c r="M47" s="6">
        <v>2</v>
      </c>
      <c r="N47" s="6">
        <v>3</v>
      </c>
      <c r="O47" s="6">
        <v>2</v>
      </c>
      <c r="P47" s="6">
        <v>2</v>
      </c>
      <c r="Q47" s="21">
        <f>SUM(Form_Responses13[[#This Row],[X1]:[X12]])</f>
        <v>26</v>
      </c>
    </row>
    <row r="48" spans="1:17" x14ac:dyDescent="0.2">
      <c r="A48" s="16">
        <v>45631.675882303243</v>
      </c>
      <c r="B48" s="8" t="s">
        <v>75</v>
      </c>
      <c r="C48" s="11">
        <v>39</v>
      </c>
      <c r="D48" s="5">
        <v>7</v>
      </c>
      <c r="E48" s="6">
        <v>2</v>
      </c>
      <c r="F48" s="6">
        <v>2</v>
      </c>
      <c r="G48" s="6">
        <v>1</v>
      </c>
      <c r="H48" s="6">
        <v>1</v>
      </c>
      <c r="I48" s="6">
        <v>1</v>
      </c>
      <c r="J48" s="6">
        <v>2</v>
      </c>
      <c r="K48" s="6">
        <v>2</v>
      </c>
      <c r="L48" s="6">
        <v>1</v>
      </c>
      <c r="M48" s="6">
        <v>1</v>
      </c>
      <c r="N48" s="6">
        <v>2</v>
      </c>
      <c r="O48" s="6">
        <v>1</v>
      </c>
      <c r="P48" s="6">
        <v>1</v>
      </c>
      <c r="Q48" s="21">
        <f>SUM(Form_Responses13[[#This Row],[X1]:[X12]])</f>
        <v>17</v>
      </c>
    </row>
    <row r="49" spans="1:17" x14ac:dyDescent="0.2">
      <c r="A49" s="16">
        <v>45631.677082986113</v>
      </c>
      <c r="B49" s="9" t="s">
        <v>76</v>
      </c>
      <c r="C49" s="11">
        <v>53</v>
      </c>
      <c r="D49" s="5">
        <v>21</v>
      </c>
      <c r="E49" s="6">
        <v>3</v>
      </c>
      <c r="F49" s="6">
        <v>2</v>
      </c>
      <c r="G49" s="6">
        <v>1</v>
      </c>
      <c r="H49" s="6">
        <v>2</v>
      </c>
      <c r="I49" s="6">
        <v>2</v>
      </c>
      <c r="J49" s="6">
        <v>2</v>
      </c>
      <c r="K49" s="6">
        <v>2</v>
      </c>
      <c r="L49" s="6">
        <v>1</v>
      </c>
      <c r="M49" s="6">
        <v>1</v>
      </c>
      <c r="N49" s="6">
        <v>2</v>
      </c>
      <c r="O49" s="6">
        <v>2</v>
      </c>
      <c r="P49" s="6">
        <v>2</v>
      </c>
      <c r="Q49" s="21">
        <f>SUM(Form_Responses13[[#This Row],[X1]:[X12]])</f>
        <v>22</v>
      </c>
    </row>
    <row r="50" spans="1:17" x14ac:dyDescent="0.2">
      <c r="A50" s="16">
        <v>45631.678066099535</v>
      </c>
      <c r="B50" s="8" t="s">
        <v>77</v>
      </c>
      <c r="C50" s="11">
        <v>31</v>
      </c>
      <c r="D50" s="5">
        <v>3</v>
      </c>
      <c r="E50" s="6">
        <v>3</v>
      </c>
      <c r="F50" s="6">
        <v>3</v>
      </c>
      <c r="G50" s="6">
        <v>3</v>
      </c>
      <c r="H50" s="6">
        <v>2</v>
      </c>
      <c r="I50" s="6">
        <v>1</v>
      </c>
      <c r="J50" s="6">
        <v>2</v>
      </c>
      <c r="K50" s="6">
        <v>3</v>
      </c>
      <c r="L50" s="6">
        <v>2</v>
      </c>
      <c r="M50" s="6">
        <v>4</v>
      </c>
      <c r="N50" s="6">
        <v>2</v>
      </c>
      <c r="O50" s="6">
        <v>2</v>
      </c>
      <c r="P50" s="6">
        <v>2</v>
      </c>
      <c r="Q50" s="21">
        <f>SUM(Form_Responses13[[#This Row],[X1]:[X12]])</f>
        <v>29</v>
      </c>
    </row>
    <row r="51" spans="1:17" x14ac:dyDescent="0.2">
      <c r="A51" s="16">
        <v>45631.680647800924</v>
      </c>
      <c r="B51" s="9" t="s">
        <v>40</v>
      </c>
      <c r="C51" s="11">
        <v>40</v>
      </c>
      <c r="D51" s="5">
        <v>5</v>
      </c>
      <c r="E51" s="6">
        <v>1</v>
      </c>
      <c r="F51" s="6">
        <v>1</v>
      </c>
      <c r="G51" s="6">
        <v>1</v>
      </c>
      <c r="H51" s="6">
        <v>1</v>
      </c>
      <c r="I51" s="6">
        <v>1</v>
      </c>
      <c r="J51" s="6">
        <v>2</v>
      </c>
      <c r="K51" s="6">
        <v>1</v>
      </c>
      <c r="L51" s="6">
        <v>1</v>
      </c>
      <c r="M51" s="6">
        <v>1</v>
      </c>
      <c r="N51" s="6">
        <v>1</v>
      </c>
      <c r="O51" s="6">
        <v>3</v>
      </c>
      <c r="P51" s="6">
        <v>2</v>
      </c>
      <c r="Q51" s="21">
        <f>SUM(Form_Responses13[[#This Row],[X1]:[X12]])</f>
        <v>16</v>
      </c>
    </row>
    <row r="52" spans="1:17" x14ac:dyDescent="0.2">
      <c r="A52" s="16">
        <v>45631.683315925926</v>
      </c>
      <c r="B52" s="8" t="s">
        <v>78</v>
      </c>
      <c r="C52" s="11">
        <v>56</v>
      </c>
      <c r="D52" s="5">
        <v>5</v>
      </c>
      <c r="E52" s="6">
        <v>2</v>
      </c>
      <c r="F52" s="6">
        <v>3</v>
      </c>
      <c r="G52" s="6">
        <v>2</v>
      </c>
      <c r="H52" s="6">
        <v>3</v>
      </c>
      <c r="I52" s="6">
        <v>2</v>
      </c>
      <c r="J52" s="6">
        <v>3</v>
      </c>
      <c r="K52" s="6">
        <v>2</v>
      </c>
      <c r="L52" s="6">
        <v>2</v>
      </c>
      <c r="M52" s="6">
        <v>2</v>
      </c>
      <c r="N52" s="6">
        <v>2</v>
      </c>
      <c r="O52" s="6">
        <v>2</v>
      </c>
      <c r="P52" s="6">
        <v>2</v>
      </c>
      <c r="Q52" s="21">
        <f>SUM(Form_Responses13[[#This Row],[X1]:[X12]])</f>
        <v>27</v>
      </c>
    </row>
    <row r="53" spans="1:17" x14ac:dyDescent="0.2">
      <c r="A53" s="16">
        <v>45631.684735243056</v>
      </c>
      <c r="B53" s="9" t="s">
        <v>79</v>
      </c>
      <c r="C53" s="11">
        <v>39</v>
      </c>
      <c r="D53" s="5">
        <v>3</v>
      </c>
      <c r="E53" s="6">
        <v>2</v>
      </c>
      <c r="F53" s="6">
        <v>1</v>
      </c>
      <c r="G53" s="6">
        <v>4</v>
      </c>
      <c r="H53" s="6">
        <v>2</v>
      </c>
      <c r="I53" s="6">
        <v>1</v>
      </c>
      <c r="J53" s="6">
        <v>1</v>
      </c>
      <c r="K53" s="6">
        <v>3</v>
      </c>
      <c r="L53" s="6">
        <v>3</v>
      </c>
      <c r="M53" s="6">
        <v>3</v>
      </c>
      <c r="N53" s="6">
        <v>1</v>
      </c>
      <c r="O53" s="6">
        <v>3</v>
      </c>
      <c r="P53" s="6">
        <v>1</v>
      </c>
      <c r="Q53" s="21">
        <f>SUM(Form_Responses13[[#This Row],[X1]:[X12]])</f>
        <v>25</v>
      </c>
    </row>
    <row r="54" spans="1:17" x14ac:dyDescent="0.2">
      <c r="A54" s="16">
        <v>45631.769768865735</v>
      </c>
      <c r="B54" s="8" t="s">
        <v>41</v>
      </c>
      <c r="C54" s="11">
        <v>36</v>
      </c>
      <c r="D54" s="5">
        <v>9</v>
      </c>
      <c r="E54" s="6">
        <v>2</v>
      </c>
      <c r="F54" s="6">
        <v>2</v>
      </c>
      <c r="G54" s="6">
        <v>1</v>
      </c>
      <c r="H54" s="6">
        <v>2</v>
      </c>
      <c r="I54" s="6">
        <v>2</v>
      </c>
      <c r="J54" s="6">
        <v>3</v>
      </c>
      <c r="K54" s="6">
        <v>1</v>
      </c>
      <c r="L54" s="6">
        <v>1</v>
      </c>
      <c r="M54" s="6">
        <v>1</v>
      </c>
      <c r="N54" s="6">
        <v>2</v>
      </c>
      <c r="O54" s="6">
        <v>2</v>
      </c>
      <c r="P54" s="6">
        <v>2</v>
      </c>
      <c r="Q54" s="21">
        <f>SUM(Form_Responses13[[#This Row],[X1]:[X12]])</f>
        <v>21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414FC-8EAB-4C6C-B8EA-17DACA485F61}">
  <dimension ref="A1:U54"/>
  <sheetViews>
    <sheetView topLeftCell="O13" zoomScale="250" zoomScaleNormal="250" workbookViewId="0">
      <selection activeCell="R39" sqref="R39"/>
    </sheetView>
  </sheetViews>
  <sheetFormatPr defaultRowHeight="12.75" x14ac:dyDescent="0.2"/>
  <cols>
    <col min="1" max="1" width="18.140625" bestFit="1" customWidth="1"/>
    <col min="2" max="2" width="24.5703125" bestFit="1" customWidth="1"/>
    <col min="19" max="19" width="11" bestFit="1" customWidth="1"/>
    <col min="20" max="20" width="17.5703125" bestFit="1" customWidth="1"/>
  </cols>
  <sheetData>
    <row r="1" spans="1:21" x14ac:dyDescent="0.2">
      <c r="A1" s="15" t="s">
        <v>0</v>
      </c>
      <c r="B1" s="4" t="s">
        <v>1</v>
      </c>
      <c r="C1" s="10" t="s">
        <v>80</v>
      </c>
      <c r="D1" s="4" t="s">
        <v>2</v>
      </c>
      <c r="E1" s="4" t="s">
        <v>64</v>
      </c>
      <c r="F1" s="4" t="s">
        <v>65</v>
      </c>
      <c r="G1" s="4" t="s">
        <v>66</v>
      </c>
      <c r="H1" s="4" t="s">
        <v>67</v>
      </c>
      <c r="I1" s="4" t="s">
        <v>68</v>
      </c>
      <c r="J1" s="4" t="s">
        <v>69</v>
      </c>
      <c r="K1" s="4" t="s">
        <v>70</v>
      </c>
      <c r="L1" s="4" t="s">
        <v>71</v>
      </c>
      <c r="M1" s="4" t="s">
        <v>72</v>
      </c>
      <c r="N1" s="14" t="s">
        <v>88</v>
      </c>
    </row>
    <row r="2" spans="1:21" x14ac:dyDescent="0.2">
      <c r="A2" s="16">
        <v>45618.468130995374</v>
      </c>
      <c r="B2" s="8" t="s">
        <v>81</v>
      </c>
      <c r="C2" s="11">
        <v>32</v>
      </c>
      <c r="D2" s="5">
        <v>4</v>
      </c>
      <c r="E2" s="6">
        <v>2</v>
      </c>
      <c r="F2" s="6">
        <v>2</v>
      </c>
      <c r="G2" s="6">
        <v>2</v>
      </c>
      <c r="H2" s="6">
        <v>2</v>
      </c>
      <c r="I2" s="6">
        <v>2</v>
      </c>
      <c r="J2" s="6">
        <v>3</v>
      </c>
      <c r="K2" s="6">
        <v>2</v>
      </c>
      <c r="L2" s="6">
        <v>2</v>
      </c>
      <c r="M2" s="6">
        <v>2</v>
      </c>
      <c r="N2" s="20">
        <f>SUM(Form_Responses14[[#This Row],[X23]:[X31]])</f>
        <v>19</v>
      </c>
      <c r="P2" s="13" t="s">
        <v>89</v>
      </c>
      <c r="Q2" s="2">
        <v>53</v>
      </c>
      <c r="S2" s="25" t="s">
        <v>93</v>
      </c>
      <c r="T2" s="25" t="s">
        <v>94</v>
      </c>
      <c r="U2" s="25" t="s">
        <v>95</v>
      </c>
    </row>
    <row r="3" spans="1:21" x14ac:dyDescent="0.2">
      <c r="A3" s="16">
        <v>45618.469024039354</v>
      </c>
      <c r="B3" s="9" t="s">
        <v>82</v>
      </c>
      <c r="C3" s="11">
        <v>35</v>
      </c>
      <c r="D3" s="5">
        <v>12</v>
      </c>
      <c r="E3" s="6">
        <v>1</v>
      </c>
      <c r="F3" s="6">
        <v>1</v>
      </c>
      <c r="G3" s="6">
        <v>1</v>
      </c>
      <c r="H3" s="6">
        <v>1</v>
      </c>
      <c r="I3" s="6">
        <v>1</v>
      </c>
      <c r="J3" s="6">
        <v>1</v>
      </c>
      <c r="K3" s="6">
        <v>1</v>
      </c>
      <c r="L3" s="6">
        <v>1</v>
      </c>
      <c r="M3" s="6">
        <v>1</v>
      </c>
      <c r="N3" s="21">
        <f>SUM(Form_Responses14[[#This Row],[X23]:[X31]])</f>
        <v>9</v>
      </c>
      <c r="P3" s="13" t="s">
        <v>91</v>
      </c>
      <c r="Q3" s="24">
        <f>STDEV(Form_Responses14[Total])</f>
        <v>6.5878015432095474</v>
      </c>
      <c r="S3" s="26" t="s">
        <v>96</v>
      </c>
      <c r="T3" s="26" t="s">
        <v>97</v>
      </c>
      <c r="U3" s="26" t="s">
        <v>114</v>
      </c>
    </row>
    <row r="4" spans="1:21" x14ac:dyDescent="0.2">
      <c r="A4" s="16">
        <v>45618.46907259259</v>
      </c>
      <c r="B4" s="8" t="s">
        <v>83</v>
      </c>
      <c r="C4" s="11">
        <v>36</v>
      </c>
      <c r="D4" s="5">
        <v>7</v>
      </c>
      <c r="E4" s="6">
        <v>2</v>
      </c>
      <c r="F4" s="6">
        <v>2</v>
      </c>
      <c r="G4" s="6">
        <v>2</v>
      </c>
      <c r="H4" s="6">
        <v>2</v>
      </c>
      <c r="I4" s="6">
        <v>2</v>
      </c>
      <c r="J4" s="6">
        <v>2</v>
      </c>
      <c r="K4" s="6">
        <v>2</v>
      </c>
      <c r="L4" s="6">
        <v>2</v>
      </c>
      <c r="M4" s="6">
        <v>2</v>
      </c>
      <c r="N4" s="21">
        <f>SUM(Form_Responses14[[#This Row],[X23]:[X31]])</f>
        <v>18</v>
      </c>
      <c r="P4" s="13" t="s">
        <v>92</v>
      </c>
      <c r="Q4" s="24">
        <f>AVERAGE(Form_Responses14[Total])</f>
        <v>20.716981132075471</v>
      </c>
      <c r="S4" s="26" t="s">
        <v>98</v>
      </c>
      <c r="T4" s="26" t="s">
        <v>99</v>
      </c>
      <c r="U4" s="26" t="s">
        <v>115</v>
      </c>
    </row>
    <row r="5" spans="1:21" x14ac:dyDescent="0.2">
      <c r="A5" s="16">
        <v>45618.470818402777</v>
      </c>
      <c r="B5" s="9" t="s">
        <v>84</v>
      </c>
      <c r="C5" s="11">
        <v>33</v>
      </c>
      <c r="D5" s="5">
        <v>6</v>
      </c>
      <c r="E5" s="6">
        <v>2</v>
      </c>
      <c r="F5" s="6">
        <v>2</v>
      </c>
      <c r="G5" s="6">
        <v>2</v>
      </c>
      <c r="H5" s="6">
        <v>3</v>
      </c>
      <c r="I5" s="6">
        <v>2</v>
      </c>
      <c r="J5" s="6">
        <v>2</v>
      </c>
      <c r="K5" s="6">
        <v>2</v>
      </c>
      <c r="L5" s="6">
        <v>1</v>
      </c>
      <c r="M5" s="6">
        <v>1</v>
      </c>
      <c r="N5" s="21">
        <f>SUM(Form_Responses14[[#This Row],[X23]:[X31]])</f>
        <v>17</v>
      </c>
      <c r="S5" s="26" t="s">
        <v>100</v>
      </c>
      <c r="T5" s="26" t="s">
        <v>101</v>
      </c>
      <c r="U5" s="26" t="s">
        <v>116</v>
      </c>
    </row>
    <row r="6" spans="1:21" x14ac:dyDescent="0.2">
      <c r="A6" s="16">
        <v>45618.471878819444</v>
      </c>
      <c r="B6" s="8" t="s">
        <v>3</v>
      </c>
      <c r="C6" s="11">
        <v>31</v>
      </c>
      <c r="D6" s="5">
        <v>3</v>
      </c>
      <c r="E6" s="6">
        <v>2</v>
      </c>
      <c r="F6" s="6">
        <v>2</v>
      </c>
      <c r="G6" s="6">
        <v>2</v>
      </c>
      <c r="H6" s="6">
        <v>2</v>
      </c>
      <c r="I6" s="6">
        <v>1</v>
      </c>
      <c r="J6" s="6">
        <v>1</v>
      </c>
      <c r="K6" s="6">
        <v>2</v>
      </c>
      <c r="L6" s="6">
        <v>1</v>
      </c>
      <c r="M6" s="6">
        <v>1</v>
      </c>
      <c r="N6" s="21">
        <f>SUM(Form_Responses14[[#This Row],[X23]:[X31]])</f>
        <v>14</v>
      </c>
      <c r="S6" s="2"/>
    </row>
    <row r="7" spans="1:21" x14ac:dyDescent="0.2">
      <c r="A7" s="16">
        <v>45618.4760594213</v>
      </c>
      <c r="B7" s="9" t="s">
        <v>85</v>
      </c>
      <c r="C7" s="11">
        <v>43</v>
      </c>
      <c r="D7" s="5">
        <v>23</v>
      </c>
      <c r="E7" s="6">
        <v>2</v>
      </c>
      <c r="F7" s="6">
        <v>2</v>
      </c>
      <c r="G7" s="6">
        <v>2</v>
      </c>
      <c r="H7" s="6">
        <v>2</v>
      </c>
      <c r="I7" s="6">
        <v>2</v>
      </c>
      <c r="J7" s="6">
        <v>2</v>
      </c>
      <c r="K7" s="6">
        <v>2</v>
      </c>
      <c r="L7" s="6">
        <v>2</v>
      </c>
      <c r="M7" s="6">
        <v>2</v>
      </c>
      <c r="N7" s="21">
        <f>SUM(Form_Responses14[[#This Row],[X23]:[X31]])</f>
        <v>18</v>
      </c>
      <c r="S7" s="25" t="s">
        <v>93</v>
      </c>
      <c r="T7" s="25" t="s">
        <v>88</v>
      </c>
      <c r="U7" s="25" t="s">
        <v>102</v>
      </c>
    </row>
    <row r="8" spans="1:21" ht="15" x14ac:dyDescent="0.2">
      <c r="A8" s="16">
        <v>45618.476910405094</v>
      </c>
      <c r="B8" s="8" t="s">
        <v>86</v>
      </c>
      <c r="C8" s="11">
        <v>32</v>
      </c>
      <c r="D8" s="5">
        <v>4</v>
      </c>
      <c r="E8" s="6">
        <v>2</v>
      </c>
      <c r="F8" s="6">
        <v>2</v>
      </c>
      <c r="G8" s="6">
        <v>2</v>
      </c>
      <c r="H8" s="6">
        <v>2</v>
      </c>
      <c r="I8" s="6">
        <v>3</v>
      </c>
      <c r="J8" s="6">
        <v>2</v>
      </c>
      <c r="K8" s="6">
        <v>3</v>
      </c>
      <c r="L8" s="6">
        <v>2</v>
      </c>
      <c r="M8" s="6">
        <v>2</v>
      </c>
      <c r="N8" s="21">
        <f>SUM(Form_Responses14[[#This Row],[X23]:[X31]])</f>
        <v>20</v>
      </c>
      <c r="S8" s="30" t="s">
        <v>96</v>
      </c>
      <c r="T8" s="27">
        <v>6</v>
      </c>
      <c r="U8" s="28">
        <f>T8/Q2*100%</f>
        <v>0.11320754716981132</v>
      </c>
    </row>
    <row r="9" spans="1:21" x14ac:dyDescent="0.2">
      <c r="A9" s="16">
        <v>45618.477734351851</v>
      </c>
      <c r="B9" s="9" t="s">
        <v>87</v>
      </c>
      <c r="C9" s="11">
        <v>33</v>
      </c>
      <c r="D9" s="5">
        <v>5</v>
      </c>
      <c r="E9" s="6">
        <v>2</v>
      </c>
      <c r="F9" s="6">
        <v>2</v>
      </c>
      <c r="G9" s="6">
        <v>2</v>
      </c>
      <c r="H9" s="6">
        <v>2</v>
      </c>
      <c r="I9" s="6">
        <v>2</v>
      </c>
      <c r="J9" s="6">
        <v>2</v>
      </c>
      <c r="K9" s="6">
        <v>2</v>
      </c>
      <c r="L9" s="6">
        <v>1</v>
      </c>
      <c r="M9" s="6">
        <v>2</v>
      </c>
      <c r="N9" s="21">
        <f>SUM(Form_Responses14[[#This Row],[X23]:[X31]])</f>
        <v>17</v>
      </c>
      <c r="S9" s="18" t="s">
        <v>98</v>
      </c>
      <c r="T9" s="18">
        <v>38</v>
      </c>
      <c r="U9" s="29">
        <f>T9/Q2*100%</f>
        <v>0.71698113207547165</v>
      </c>
    </row>
    <row r="10" spans="1:21" ht="15" x14ac:dyDescent="0.2">
      <c r="A10" s="16">
        <v>45618.66230625</v>
      </c>
      <c r="B10" s="8" t="s">
        <v>4</v>
      </c>
      <c r="C10" s="11">
        <v>38</v>
      </c>
      <c r="D10" s="5">
        <v>9</v>
      </c>
      <c r="E10" s="6">
        <v>2</v>
      </c>
      <c r="F10" s="6">
        <v>2</v>
      </c>
      <c r="G10" s="6">
        <v>2</v>
      </c>
      <c r="H10" s="6">
        <v>2</v>
      </c>
      <c r="I10" s="6">
        <v>2</v>
      </c>
      <c r="J10" s="6">
        <v>2</v>
      </c>
      <c r="K10" s="6">
        <v>3</v>
      </c>
      <c r="L10" s="6">
        <v>2</v>
      </c>
      <c r="M10" s="6">
        <v>2</v>
      </c>
      <c r="N10" s="21">
        <f>SUM(Form_Responses14[[#This Row],[X23]:[X31]])</f>
        <v>19</v>
      </c>
      <c r="S10" s="27" t="s">
        <v>100</v>
      </c>
      <c r="T10" s="27">
        <v>9</v>
      </c>
      <c r="U10" s="28">
        <f>T10/Q2*100%</f>
        <v>0.16981132075471697</v>
      </c>
    </row>
    <row r="11" spans="1:21" x14ac:dyDescent="0.2">
      <c r="A11" s="17">
        <v>45624.966170613421</v>
      </c>
      <c r="B11" s="8" t="s">
        <v>5</v>
      </c>
      <c r="C11" s="12">
        <v>30</v>
      </c>
      <c r="D11" s="7">
        <v>4</v>
      </c>
      <c r="E11" s="6">
        <v>4</v>
      </c>
      <c r="F11" s="6">
        <v>4</v>
      </c>
      <c r="G11" s="6">
        <v>4</v>
      </c>
      <c r="H11" s="6">
        <v>4</v>
      </c>
      <c r="I11" s="6">
        <v>4</v>
      </c>
      <c r="J11" s="6">
        <v>4</v>
      </c>
      <c r="K11" s="6">
        <v>4</v>
      </c>
      <c r="L11" s="6">
        <v>4</v>
      </c>
      <c r="M11" s="6">
        <v>4</v>
      </c>
      <c r="N11" s="22">
        <f>SUM(Form_Responses14[[#This Row],[X23]:[X31]])</f>
        <v>36</v>
      </c>
    </row>
    <row r="12" spans="1:21" x14ac:dyDescent="0.2">
      <c r="A12" s="17">
        <v>45624.968352245371</v>
      </c>
      <c r="B12" s="8" t="s">
        <v>6</v>
      </c>
      <c r="C12" s="11">
        <v>49</v>
      </c>
      <c r="D12" s="7">
        <v>10</v>
      </c>
      <c r="E12" s="6">
        <v>2</v>
      </c>
      <c r="F12" s="6">
        <v>1</v>
      </c>
      <c r="G12" s="6">
        <v>1</v>
      </c>
      <c r="H12" s="6">
        <v>2</v>
      </c>
      <c r="I12" s="6">
        <v>1</v>
      </c>
      <c r="J12" s="6">
        <v>1</v>
      </c>
      <c r="K12" s="6">
        <v>2</v>
      </c>
      <c r="L12" s="6">
        <v>1</v>
      </c>
      <c r="M12" s="6">
        <v>2</v>
      </c>
      <c r="N12" s="22">
        <f>SUM(Form_Responses14[[#This Row],[X23]:[X31]])</f>
        <v>13</v>
      </c>
    </row>
    <row r="13" spans="1:21" x14ac:dyDescent="0.2">
      <c r="A13" s="17">
        <v>45624.968483206016</v>
      </c>
      <c r="B13" s="8" t="s">
        <v>7</v>
      </c>
      <c r="C13" s="11">
        <v>34</v>
      </c>
      <c r="D13" s="7">
        <v>2</v>
      </c>
      <c r="E13" s="6">
        <v>2</v>
      </c>
      <c r="F13" s="6">
        <v>2</v>
      </c>
      <c r="G13" s="6">
        <v>2</v>
      </c>
      <c r="H13" s="6">
        <v>2</v>
      </c>
      <c r="I13" s="6">
        <v>3</v>
      </c>
      <c r="J13" s="6">
        <v>2</v>
      </c>
      <c r="K13" s="6">
        <v>3</v>
      </c>
      <c r="L13" s="6">
        <v>2</v>
      </c>
      <c r="M13" s="6">
        <v>2</v>
      </c>
      <c r="N13" s="22">
        <f>SUM(Form_Responses14[[#This Row],[X23]:[X31]])</f>
        <v>20</v>
      </c>
    </row>
    <row r="14" spans="1:21" x14ac:dyDescent="0.2">
      <c r="A14" s="17">
        <v>45624.96863210648</v>
      </c>
      <c r="B14" s="8" t="s">
        <v>8</v>
      </c>
      <c r="C14" s="11">
        <v>29</v>
      </c>
      <c r="D14" s="7">
        <v>4</v>
      </c>
      <c r="E14" s="6">
        <v>2</v>
      </c>
      <c r="F14" s="6">
        <v>3</v>
      </c>
      <c r="G14" s="6">
        <v>2</v>
      </c>
      <c r="H14" s="6">
        <v>2</v>
      </c>
      <c r="I14" s="6">
        <v>2</v>
      </c>
      <c r="J14" s="6">
        <v>3</v>
      </c>
      <c r="K14" s="6">
        <v>3</v>
      </c>
      <c r="L14" s="6">
        <v>2</v>
      </c>
      <c r="M14" s="6">
        <v>3</v>
      </c>
      <c r="N14" s="22">
        <f>SUM(Form_Responses14[[#This Row],[X23]:[X31]])</f>
        <v>22</v>
      </c>
    </row>
    <row r="15" spans="1:21" x14ac:dyDescent="0.2">
      <c r="A15" s="17">
        <v>45624.968737256946</v>
      </c>
      <c r="B15" s="8" t="s">
        <v>9</v>
      </c>
      <c r="C15" s="11">
        <v>32</v>
      </c>
      <c r="D15" s="7">
        <v>4</v>
      </c>
      <c r="E15" s="6">
        <v>2</v>
      </c>
      <c r="F15" s="6">
        <v>2</v>
      </c>
      <c r="G15" s="6">
        <v>2</v>
      </c>
      <c r="H15" s="6">
        <v>2</v>
      </c>
      <c r="I15" s="6">
        <v>2</v>
      </c>
      <c r="J15" s="6">
        <v>1</v>
      </c>
      <c r="K15" s="6">
        <v>2</v>
      </c>
      <c r="L15" s="6">
        <v>2</v>
      </c>
      <c r="M15" s="6">
        <v>2</v>
      </c>
      <c r="N15" s="22">
        <f>SUM(Form_Responses14[[#This Row],[X23]:[X31]])</f>
        <v>17</v>
      </c>
    </row>
    <row r="16" spans="1:21" x14ac:dyDescent="0.2">
      <c r="A16" s="17">
        <v>45624.968969571761</v>
      </c>
      <c r="B16" s="8" t="s">
        <v>10</v>
      </c>
      <c r="C16" s="11">
        <v>40</v>
      </c>
      <c r="D16" s="7">
        <v>12</v>
      </c>
      <c r="E16" s="6">
        <v>2</v>
      </c>
      <c r="F16" s="6">
        <v>2</v>
      </c>
      <c r="G16" s="6">
        <v>3</v>
      </c>
      <c r="H16" s="6">
        <v>2</v>
      </c>
      <c r="I16" s="6">
        <v>2</v>
      </c>
      <c r="J16" s="6">
        <v>3</v>
      </c>
      <c r="K16" s="6">
        <v>2</v>
      </c>
      <c r="L16" s="6">
        <v>2</v>
      </c>
      <c r="M16" s="6">
        <v>2</v>
      </c>
      <c r="N16" s="22">
        <f>SUM(Form_Responses14[[#This Row],[X23]:[X31]])</f>
        <v>20</v>
      </c>
    </row>
    <row r="17" spans="1:14" x14ac:dyDescent="0.2">
      <c r="A17" s="17">
        <v>45624.969102465278</v>
      </c>
      <c r="B17" s="8" t="s">
        <v>73</v>
      </c>
      <c r="C17" s="11">
        <v>47</v>
      </c>
      <c r="D17" s="7">
        <v>15</v>
      </c>
      <c r="E17" s="6">
        <v>2</v>
      </c>
      <c r="F17" s="6">
        <v>2</v>
      </c>
      <c r="G17" s="6">
        <v>2</v>
      </c>
      <c r="H17" s="6">
        <v>3</v>
      </c>
      <c r="I17" s="6">
        <v>2</v>
      </c>
      <c r="J17" s="6">
        <v>2</v>
      </c>
      <c r="K17" s="6">
        <v>2</v>
      </c>
      <c r="L17" s="6">
        <v>2</v>
      </c>
      <c r="M17" s="6">
        <v>3</v>
      </c>
      <c r="N17" s="22">
        <f>SUM(Form_Responses14[[#This Row],[X23]:[X31]])</f>
        <v>20</v>
      </c>
    </row>
    <row r="18" spans="1:14" x14ac:dyDescent="0.2">
      <c r="A18" s="17">
        <v>45624.969433124999</v>
      </c>
      <c r="B18" s="8" t="s">
        <v>11</v>
      </c>
      <c r="C18" s="11">
        <v>32</v>
      </c>
      <c r="D18" s="7">
        <v>2</v>
      </c>
      <c r="E18" s="6">
        <v>3</v>
      </c>
      <c r="F18" s="6">
        <v>2</v>
      </c>
      <c r="G18" s="6">
        <v>2</v>
      </c>
      <c r="H18" s="6">
        <v>3</v>
      </c>
      <c r="I18" s="6">
        <v>3</v>
      </c>
      <c r="J18" s="6">
        <v>3</v>
      </c>
      <c r="K18" s="6">
        <v>3</v>
      </c>
      <c r="L18" s="6">
        <v>3</v>
      </c>
      <c r="M18" s="6">
        <v>3</v>
      </c>
      <c r="N18" s="22">
        <f>SUM(Form_Responses14[[#This Row],[X23]:[X31]])</f>
        <v>25</v>
      </c>
    </row>
    <row r="19" spans="1:14" x14ac:dyDescent="0.2">
      <c r="A19" s="17">
        <v>45624.969530439819</v>
      </c>
      <c r="B19" s="8" t="s">
        <v>12</v>
      </c>
      <c r="C19" s="11">
        <v>47</v>
      </c>
      <c r="D19" s="7">
        <v>19</v>
      </c>
      <c r="E19" s="6">
        <v>2</v>
      </c>
      <c r="F19" s="6">
        <v>2</v>
      </c>
      <c r="G19" s="6">
        <v>2</v>
      </c>
      <c r="H19" s="6">
        <v>1</v>
      </c>
      <c r="I19" s="6">
        <v>2</v>
      </c>
      <c r="J19" s="6">
        <v>1</v>
      </c>
      <c r="K19" s="6">
        <v>1</v>
      </c>
      <c r="L19" s="6">
        <v>2</v>
      </c>
      <c r="M19" s="6">
        <v>2</v>
      </c>
      <c r="N19" s="22">
        <f>SUM(Form_Responses14[[#This Row],[X23]:[X31]])</f>
        <v>15</v>
      </c>
    </row>
    <row r="20" spans="1:14" x14ac:dyDescent="0.2">
      <c r="A20" s="17">
        <v>45624.969850069443</v>
      </c>
      <c r="B20" s="8" t="s">
        <v>13</v>
      </c>
      <c r="C20" s="11">
        <v>44</v>
      </c>
      <c r="D20" s="7">
        <v>20</v>
      </c>
      <c r="E20" s="6">
        <v>1</v>
      </c>
      <c r="F20" s="6">
        <v>1</v>
      </c>
      <c r="G20" s="6">
        <v>1</v>
      </c>
      <c r="H20" s="6">
        <v>2</v>
      </c>
      <c r="I20" s="6">
        <v>2</v>
      </c>
      <c r="J20" s="6">
        <v>1</v>
      </c>
      <c r="K20" s="6">
        <v>1</v>
      </c>
      <c r="L20" s="6">
        <v>2</v>
      </c>
      <c r="M20" s="6">
        <v>2</v>
      </c>
      <c r="N20" s="22">
        <f>SUM(Form_Responses14[[#This Row],[X23]:[X31]])</f>
        <v>13</v>
      </c>
    </row>
    <row r="21" spans="1:14" x14ac:dyDescent="0.2">
      <c r="A21" s="17">
        <v>45624.9699841088</v>
      </c>
      <c r="B21" s="8" t="s">
        <v>14</v>
      </c>
      <c r="C21" s="11">
        <v>37</v>
      </c>
      <c r="D21" s="7">
        <v>2</v>
      </c>
      <c r="E21" s="6">
        <v>4</v>
      </c>
      <c r="F21" s="6">
        <v>4</v>
      </c>
      <c r="G21" s="6">
        <v>3</v>
      </c>
      <c r="H21" s="6">
        <v>4</v>
      </c>
      <c r="I21" s="6">
        <v>4</v>
      </c>
      <c r="J21" s="6">
        <v>3</v>
      </c>
      <c r="K21" s="6">
        <v>3</v>
      </c>
      <c r="L21" s="6">
        <v>4</v>
      </c>
      <c r="M21" s="6">
        <v>4</v>
      </c>
      <c r="N21" s="22">
        <f>SUM(Form_Responses14[[#This Row],[X23]:[X31]])</f>
        <v>33</v>
      </c>
    </row>
    <row r="22" spans="1:14" x14ac:dyDescent="0.2">
      <c r="A22" s="17">
        <v>45624.970131296301</v>
      </c>
      <c r="B22" s="8" t="s">
        <v>15</v>
      </c>
      <c r="C22" s="11">
        <v>29</v>
      </c>
      <c r="D22" s="7">
        <v>4</v>
      </c>
      <c r="E22" s="6">
        <v>2</v>
      </c>
      <c r="F22" s="6">
        <v>2</v>
      </c>
      <c r="G22" s="6">
        <v>2</v>
      </c>
      <c r="H22" s="6">
        <v>3</v>
      </c>
      <c r="I22" s="6">
        <v>2</v>
      </c>
      <c r="J22" s="6">
        <v>3</v>
      </c>
      <c r="K22" s="6">
        <v>3</v>
      </c>
      <c r="L22" s="6">
        <v>3</v>
      </c>
      <c r="M22" s="6">
        <v>2</v>
      </c>
      <c r="N22" s="22">
        <f>SUM(Form_Responses14[[#This Row],[X23]:[X31]])</f>
        <v>22</v>
      </c>
    </row>
    <row r="23" spans="1:14" x14ac:dyDescent="0.2">
      <c r="A23" s="17">
        <v>45624.970252905092</v>
      </c>
      <c r="B23" s="8" t="s">
        <v>16</v>
      </c>
      <c r="C23" s="11">
        <v>43</v>
      </c>
      <c r="D23" s="7">
        <v>15</v>
      </c>
      <c r="E23" s="6">
        <v>3</v>
      </c>
      <c r="F23" s="6">
        <v>3</v>
      </c>
      <c r="G23" s="6">
        <v>2</v>
      </c>
      <c r="H23" s="6">
        <v>4</v>
      </c>
      <c r="I23" s="6">
        <v>4</v>
      </c>
      <c r="J23" s="6">
        <v>3</v>
      </c>
      <c r="K23" s="6">
        <v>4</v>
      </c>
      <c r="L23" s="6">
        <v>4</v>
      </c>
      <c r="M23" s="6">
        <v>2</v>
      </c>
      <c r="N23" s="22">
        <f>SUM(Form_Responses14[[#This Row],[X23]:[X31]])</f>
        <v>29</v>
      </c>
    </row>
    <row r="24" spans="1:14" x14ac:dyDescent="0.2">
      <c r="A24" s="17">
        <v>45624.970489224535</v>
      </c>
      <c r="B24" s="8" t="s">
        <v>17</v>
      </c>
      <c r="C24" s="11">
        <v>36</v>
      </c>
      <c r="D24" s="7">
        <v>4</v>
      </c>
      <c r="E24" s="6">
        <v>4</v>
      </c>
      <c r="F24" s="6">
        <v>4</v>
      </c>
      <c r="G24" s="6">
        <v>3</v>
      </c>
      <c r="H24" s="6">
        <v>3</v>
      </c>
      <c r="I24" s="6">
        <v>4</v>
      </c>
      <c r="J24" s="6">
        <v>3</v>
      </c>
      <c r="K24" s="6">
        <v>3</v>
      </c>
      <c r="L24" s="6">
        <v>3</v>
      </c>
      <c r="M24" s="6">
        <v>4</v>
      </c>
      <c r="N24" s="22">
        <f>SUM(Form_Responses14[[#This Row],[X23]:[X31]])</f>
        <v>31</v>
      </c>
    </row>
    <row r="25" spans="1:14" x14ac:dyDescent="0.2">
      <c r="A25" s="17">
        <v>45624.970596446758</v>
      </c>
      <c r="B25" s="8" t="s">
        <v>18</v>
      </c>
      <c r="C25" s="11">
        <v>45</v>
      </c>
      <c r="D25" s="7">
        <v>17</v>
      </c>
      <c r="E25" s="6">
        <v>2</v>
      </c>
      <c r="F25" s="6">
        <v>2</v>
      </c>
      <c r="G25" s="6">
        <v>2</v>
      </c>
      <c r="H25" s="6">
        <v>2</v>
      </c>
      <c r="I25" s="6">
        <v>3</v>
      </c>
      <c r="J25" s="6">
        <v>3</v>
      </c>
      <c r="K25" s="6">
        <v>2</v>
      </c>
      <c r="L25" s="6">
        <v>2</v>
      </c>
      <c r="M25" s="6">
        <v>3</v>
      </c>
      <c r="N25" s="22">
        <f>SUM(Form_Responses14[[#This Row],[X23]:[X31]])</f>
        <v>21</v>
      </c>
    </row>
    <row r="26" spans="1:14" x14ac:dyDescent="0.2">
      <c r="A26" s="17">
        <v>45624.971375127316</v>
      </c>
      <c r="B26" s="8" t="s">
        <v>19</v>
      </c>
      <c r="C26" s="11">
        <v>42</v>
      </c>
      <c r="D26" s="7">
        <v>15</v>
      </c>
      <c r="E26" s="6">
        <v>4</v>
      </c>
      <c r="F26" s="6">
        <v>4</v>
      </c>
      <c r="G26" s="6">
        <v>4</v>
      </c>
      <c r="H26" s="6">
        <v>4</v>
      </c>
      <c r="I26" s="6">
        <v>4</v>
      </c>
      <c r="J26" s="6">
        <v>4</v>
      </c>
      <c r="K26" s="6">
        <v>4</v>
      </c>
      <c r="L26" s="6">
        <v>4</v>
      </c>
      <c r="M26" s="6">
        <v>4</v>
      </c>
      <c r="N26" s="22">
        <f>SUM(Form_Responses14[[#This Row],[X23]:[X31]])</f>
        <v>36</v>
      </c>
    </row>
    <row r="27" spans="1:14" x14ac:dyDescent="0.2">
      <c r="A27" s="17">
        <v>45624.971676759262</v>
      </c>
      <c r="B27" s="8" t="s">
        <v>20</v>
      </c>
      <c r="C27" s="11">
        <v>46</v>
      </c>
      <c r="D27" s="7">
        <v>11</v>
      </c>
      <c r="E27" s="6">
        <v>3</v>
      </c>
      <c r="F27" s="6">
        <v>2</v>
      </c>
      <c r="G27" s="6">
        <v>2</v>
      </c>
      <c r="H27" s="6">
        <v>2</v>
      </c>
      <c r="I27" s="6">
        <v>2</v>
      </c>
      <c r="J27" s="6">
        <v>3</v>
      </c>
      <c r="K27" s="6">
        <v>2</v>
      </c>
      <c r="L27" s="6">
        <v>2</v>
      </c>
      <c r="M27" s="6">
        <v>3</v>
      </c>
      <c r="N27" s="22">
        <f>SUM(Form_Responses14[[#This Row],[X23]:[X31]])</f>
        <v>21</v>
      </c>
    </row>
    <row r="28" spans="1:14" x14ac:dyDescent="0.2">
      <c r="A28" s="17">
        <v>45624.971816793986</v>
      </c>
      <c r="B28" s="8" t="s">
        <v>21</v>
      </c>
      <c r="C28" s="11">
        <v>41</v>
      </c>
      <c r="D28" s="7">
        <v>20</v>
      </c>
      <c r="E28" s="6">
        <v>3</v>
      </c>
      <c r="F28" s="6">
        <v>3</v>
      </c>
      <c r="G28" s="6">
        <v>4</v>
      </c>
      <c r="H28" s="6">
        <v>4</v>
      </c>
      <c r="I28" s="6">
        <v>4</v>
      </c>
      <c r="J28" s="6">
        <v>3</v>
      </c>
      <c r="K28" s="6">
        <v>3</v>
      </c>
      <c r="L28" s="6">
        <v>4</v>
      </c>
      <c r="M28" s="6">
        <v>3</v>
      </c>
      <c r="N28" s="22">
        <f>SUM(Form_Responses14[[#This Row],[X23]:[X31]])</f>
        <v>31</v>
      </c>
    </row>
    <row r="29" spans="1:14" x14ac:dyDescent="0.2">
      <c r="A29" s="17">
        <v>45624.971933553243</v>
      </c>
      <c r="B29" s="8" t="s">
        <v>22</v>
      </c>
      <c r="C29" s="11">
        <v>35</v>
      </c>
      <c r="D29" s="7">
        <v>5</v>
      </c>
      <c r="E29" s="6">
        <v>2</v>
      </c>
      <c r="F29" s="6">
        <v>2</v>
      </c>
      <c r="G29" s="6">
        <v>2</v>
      </c>
      <c r="H29" s="6">
        <v>2</v>
      </c>
      <c r="I29" s="6">
        <v>2</v>
      </c>
      <c r="J29" s="6">
        <v>2</v>
      </c>
      <c r="K29" s="6">
        <v>2</v>
      </c>
      <c r="L29" s="6">
        <v>1</v>
      </c>
      <c r="M29" s="6">
        <v>1</v>
      </c>
      <c r="N29" s="22">
        <f>SUM(Form_Responses14[[#This Row],[X23]:[X31]])</f>
        <v>16</v>
      </c>
    </row>
    <row r="30" spans="1:14" x14ac:dyDescent="0.2">
      <c r="A30" s="17">
        <v>45624.97216174769</v>
      </c>
      <c r="B30" s="8" t="s">
        <v>23</v>
      </c>
      <c r="C30" s="11">
        <v>39</v>
      </c>
      <c r="D30" s="7">
        <v>10</v>
      </c>
      <c r="E30" s="6">
        <v>2</v>
      </c>
      <c r="F30" s="6">
        <v>2</v>
      </c>
      <c r="G30" s="6">
        <v>1</v>
      </c>
      <c r="H30" s="6">
        <v>2</v>
      </c>
      <c r="I30" s="6">
        <v>1</v>
      </c>
      <c r="J30" s="6">
        <v>1</v>
      </c>
      <c r="K30" s="6">
        <v>2</v>
      </c>
      <c r="L30" s="6">
        <v>2</v>
      </c>
      <c r="M30" s="6">
        <v>2</v>
      </c>
      <c r="N30" s="22">
        <f>SUM(Form_Responses14[[#This Row],[X23]:[X31]])</f>
        <v>15</v>
      </c>
    </row>
    <row r="31" spans="1:14" x14ac:dyDescent="0.2">
      <c r="A31" s="17">
        <v>45624.972324108792</v>
      </c>
      <c r="B31" s="8" t="s">
        <v>24</v>
      </c>
      <c r="C31" s="11">
        <v>36</v>
      </c>
      <c r="D31" s="7">
        <v>4</v>
      </c>
      <c r="E31" s="6">
        <v>4</v>
      </c>
      <c r="F31" s="6">
        <v>4</v>
      </c>
      <c r="G31" s="6">
        <v>4</v>
      </c>
      <c r="H31" s="6">
        <v>4</v>
      </c>
      <c r="I31" s="6">
        <v>4</v>
      </c>
      <c r="J31" s="6">
        <v>4</v>
      </c>
      <c r="K31" s="6">
        <v>4</v>
      </c>
      <c r="L31" s="6">
        <v>4</v>
      </c>
      <c r="M31" s="6">
        <v>4</v>
      </c>
      <c r="N31" s="22">
        <f>SUM(Form_Responses14[[#This Row],[X23]:[X31]])</f>
        <v>36</v>
      </c>
    </row>
    <row r="32" spans="1:14" x14ac:dyDescent="0.2">
      <c r="A32" s="17">
        <v>45624.972591585647</v>
      </c>
      <c r="B32" s="8" t="s">
        <v>25</v>
      </c>
      <c r="C32" s="11">
        <v>33</v>
      </c>
      <c r="D32" s="7">
        <v>4</v>
      </c>
      <c r="E32" s="6">
        <v>1</v>
      </c>
      <c r="F32" s="6">
        <v>2</v>
      </c>
      <c r="G32" s="6">
        <v>1</v>
      </c>
      <c r="H32" s="6">
        <v>1</v>
      </c>
      <c r="I32" s="6">
        <v>2</v>
      </c>
      <c r="J32" s="6">
        <v>1</v>
      </c>
      <c r="K32" s="6">
        <v>2</v>
      </c>
      <c r="L32" s="6">
        <v>2</v>
      </c>
      <c r="M32" s="6">
        <v>2</v>
      </c>
      <c r="N32" s="22">
        <f>SUM(Form_Responses14[[#This Row],[X23]:[X31]])</f>
        <v>14</v>
      </c>
    </row>
    <row r="33" spans="1:14" x14ac:dyDescent="0.2">
      <c r="A33" s="17">
        <v>45624.972761168981</v>
      </c>
      <c r="B33" s="8" t="s">
        <v>26</v>
      </c>
      <c r="C33" s="11">
        <v>42</v>
      </c>
      <c r="D33" s="7">
        <v>12</v>
      </c>
      <c r="E33" s="6">
        <v>3</v>
      </c>
      <c r="F33" s="6">
        <v>2</v>
      </c>
      <c r="G33" s="6">
        <v>3</v>
      </c>
      <c r="H33" s="6">
        <v>2</v>
      </c>
      <c r="I33" s="6">
        <v>2</v>
      </c>
      <c r="J33" s="6">
        <v>2</v>
      </c>
      <c r="K33" s="6">
        <v>2</v>
      </c>
      <c r="L33" s="6">
        <v>2</v>
      </c>
      <c r="M33" s="6">
        <v>3</v>
      </c>
      <c r="N33" s="22">
        <f>SUM(Form_Responses14[[#This Row],[X23]:[X31]])</f>
        <v>21</v>
      </c>
    </row>
    <row r="34" spans="1:14" x14ac:dyDescent="0.2">
      <c r="A34" s="17">
        <v>45624.972983252315</v>
      </c>
      <c r="B34" s="8" t="s">
        <v>27</v>
      </c>
      <c r="C34" s="11">
        <v>40</v>
      </c>
      <c r="D34" s="7">
        <v>2</v>
      </c>
      <c r="E34" s="6">
        <v>2</v>
      </c>
      <c r="F34" s="6">
        <v>2</v>
      </c>
      <c r="G34" s="6">
        <v>3</v>
      </c>
      <c r="H34" s="6">
        <v>3</v>
      </c>
      <c r="I34" s="6">
        <v>3</v>
      </c>
      <c r="J34" s="6">
        <v>2</v>
      </c>
      <c r="K34" s="6">
        <v>2</v>
      </c>
      <c r="L34" s="6">
        <v>2</v>
      </c>
      <c r="M34" s="6">
        <v>3</v>
      </c>
      <c r="N34" s="22">
        <f>SUM(Form_Responses14[[#This Row],[X23]:[X31]])</f>
        <v>22</v>
      </c>
    </row>
    <row r="35" spans="1:14" x14ac:dyDescent="0.2">
      <c r="A35" s="17">
        <v>45624.973163171293</v>
      </c>
      <c r="B35" s="8" t="s">
        <v>28</v>
      </c>
      <c r="C35" s="11">
        <v>42</v>
      </c>
      <c r="D35" s="7">
        <v>21</v>
      </c>
      <c r="E35" s="6">
        <v>4</v>
      </c>
      <c r="F35" s="6">
        <v>3</v>
      </c>
      <c r="G35" s="6">
        <v>2</v>
      </c>
      <c r="H35" s="6">
        <v>4</v>
      </c>
      <c r="I35" s="6">
        <v>4</v>
      </c>
      <c r="J35" s="6">
        <v>3</v>
      </c>
      <c r="K35" s="6">
        <v>3</v>
      </c>
      <c r="L35" s="6">
        <v>3</v>
      </c>
      <c r="M35" s="6">
        <v>3</v>
      </c>
      <c r="N35" s="22">
        <f>SUM(Form_Responses14[[#This Row],[X23]:[X31]])</f>
        <v>29</v>
      </c>
    </row>
    <row r="36" spans="1:14" x14ac:dyDescent="0.2">
      <c r="A36" s="17">
        <v>45624.973324629631</v>
      </c>
      <c r="B36" s="8" t="s">
        <v>29</v>
      </c>
      <c r="C36" s="11">
        <v>39</v>
      </c>
      <c r="D36" s="7">
        <v>4</v>
      </c>
      <c r="E36" s="6">
        <v>3</v>
      </c>
      <c r="F36" s="6">
        <v>3</v>
      </c>
      <c r="G36" s="6">
        <v>2</v>
      </c>
      <c r="H36" s="6">
        <v>4</v>
      </c>
      <c r="I36" s="6">
        <v>3</v>
      </c>
      <c r="J36" s="6">
        <v>4</v>
      </c>
      <c r="K36" s="6">
        <v>4</v>
      </c>
      <c r="L36" s="6">
        <v>4</v>
      </c>
      <c r="M36" s="6">
        <v>4</v>
      </c>
      <c r="N36" s="22">
        <f>SUM(Form_Responses14[[#This Row],[X23]:[X31]])</f>
        <v>31</v>
      </c>
    </row>
    <row r="37" spans="1:14" x14ac:dyDescent="0.2">
      <c r="A37" s="17">
        <v>45624.973637013885</v>
      </c>
      <c r="B37" s="8" t="s">
        <v>30</v>
      </c>
      <c r="C37" s="11">
        <v>42</v>
      </c>
      <c r="D37" s="7">
        <v>17</v>
      </c>
      <c r="E37" s="6">
        <v>2</v>
      </c>
      <c r="F37" s="6">
        <v>1</v>
      </c>
      <c r="G37" s="6">
        <v>1</v>
      </c>
      <c r="H37" s="6">
        <v>2</v>
      </c>
      <c r="I37" s="6">
        <v>2</v>
      </c>
      <c r="J37" s="6">
        <v>2</v>
      </c>
      <c r="K37" s="6">
        <v>1</v>
      </c>
      <c r="L37" s="6">
        <v>2</v>
      </c>
      <c r="M37" s="6">
        <v>2</v>
      </c>
      <c r="N37" s="22">
        <f>SUM(Form_Responses14[[#This Row],[X23]:[X31]])</f>
        <v>15</v>
      </c>
    </row>
    <row r="38" spans="1:14" x14ac:dyDescent="0.2">
      <c r="A38" s="17">
        <v>45624.973799224535</v>
      </c>
      <c r="B38" s="8" t="s">
        <v>31</v>
      </c>
      <c r="C38" s="11">
        <v>49</v>
      </c>
      <c r="D38" s="7">
        <v>20</v>
      </c>
      <c r="E38" s="6">
        <v>2</v>
      </c>
      <c r="F38" s="6">
        <v>2</v>
      </c>
      <c r="G38" s="6">
        <v>2</v>
      </c>
      <c r="H38" s="6">
        <v>2</v>
      </c>
      <c r="I38" s="6">
        <v>2</v>
      </c>
      <c r="J38" s="6">
        <v>2</v>
      </c>
      <c r="K38" s="6">
        <v>3</v>
      </c>
      <c r="L38" s="6">
        <v>3</v>
      </c>
      <c r="M38" s="6">
        <v>3</v>
      </c>
      <c r="N38" s="22">
        <f>SUM(Form_Responses14[[#This Row],[X23]:[X31]])</f>
        <v>21</v>
      </c>
    </row>
    <row r="39" spans="1:14" x14ac:dyDescent="0.2">
      <c r="A39" s="17">
        <v>45624.974063715279</v>
      </c>
      <c r="B39" s="8" t="s">
        <v>32</v>
      </c>
      <c r="C39" s="11">
        <v>47</v>
      </c>
      <c r="D39" s="7">
        <v>21</v>
      </c>
      <c r="E39" s="6">
        <v>1</v>
      </c>
      <c r="F39" s="6">
        <v>1</v>
      </c>
      <c r="G39" s="6">
        <v>1</v>
      </c>
      <c r="H39" s="6">
        <v>1</v>
      </c>
      <c r="I39" s="6">
        <v>2</v>
      </c>
      <c r="J39" s="6">
        <v>1</v>
      </c>
      <c r="K39" s="6">
        <v>1</v>
      </c>
      <c r="L39" s="6">
        <v>2</v>
      </c>
      <c r="M39" s="6">
        <v>1</v>
      </c>
      <c r="N39" s="22">
        <f>SUM(Form_Responses14[[#This Row],[X23]:[X31]])</f>
        <v>11</v>
      </c>
    </row>
    <row r="40" spans="1:14" x14ac:dyDescent="0.2">
      <c r="A40" s="17">
        <v>45624.974275266199</v>
      </c>
      <c r="B40" s="8" t="s">
        <v>33</v>
      </c>
      <c r="C40" s="11">
        <v>46</v>
      </c>
      <c r="D40" s="7">
        <v>21</v>
      </c>
      <c r="E40" s="6">
        <v>2</v>
      </c>
      <c r="F40" s="6">
        <v>2</v>
      </c>
      <c r="G40" s="6">
        <v>2</v>
      </c>
      <c r="H40" s="6">
        <v>1</v>
      </c>
      <c r="I40" s="6">
        <v>2</v>
      </c>
      <c r="J40" s="6">
        <v>2</v>
      </c>
      <c r="K40" s="6">
        <v>2</v>
      </c>
      <c r="L40" s="6">
        <v>2</v>
      </c>
      <c r="M40" s="6">
        <v>1</v>
      </c>
      <c r="N40" s="22">
        <f>SUM(Form_Responses14[[#This Row],[X23]:[X31]])</f>
        <v>16</v>
      </c>
    </row>
    <row r="41" spans="1:14" x14ac:dyDescent="0.2">
      <c r="A41" s="17">
        <v>45624.974388877316</v>
      </c>
      <c r="B41" s="8" t="s">
        <v>34</v>
      </c>
      <c r="C41" s="11">
        <v>35</v>
      </c>
      <c r="D41" s="7">
        <v>10</v>
      </c>
      <c r="E41" s="6">
        <v>2</v>
      </c>
      <c r="F41" s="6">
        <v>2</v>
      </c>
      <c r="G41" s="6">
        <v>3</v>
      </c>
      <c r="H41" s="6">
        <v>3</v>
      </c>
      <c r="I41" s="6">
        <v>2</v>
      </c>
      <c r="J41" s="6">
        <v>2</v>
      </c>
      <c r="K41" s="6">
        <v>2</v>
      </c>
      <c r="L41" s="6">
        <v>2</v>
      </c>
      <c r="M41" s="6">
        <v>3</v>
      </c>
      <c r="N41" s="22">
        <f>SUM(Form_Responses14[[#This Row],[X23]:[X31]])</f>
        <v>21</v>
      </c>
    </row>
    <row r="42" spans="1:14" x14ac:dyDescent="0.2">
      <c r="A42" s="17">
        <v>45624.974546574071</v>
      </c>
      <c r="B42" s="8" t="s">
        <v>35</v>
      </c>
      <c r="C42" s="11">
        <v>37</v>
      </c>
      <c r="D42" s="7">
        <v>4</v>
      </c>
      <c r="E42" s="6">
        <v>2</v>
      </c>
      <c r="F42" s="6">
        <v>3</v>
      </c>
      <c r="G42" s="6">
        <v>2</v>
      </c>
      <c r="H42" s="6">
        <v>3</v>
      </c>
      <c r="I42" s="6">
        <v>2</v>
      </c>
      <c r="J42" s="6">
        <v>3</v>
      </c>
      <c r="K42" s="6">
        <v>2</v>
      </c>
      <c r="L42" s="6">
        <v>3</v>
      </c>
      <c r="M42" s="6">
        <v>3</v>
      </c>
      <c r="N42" s="22">
        <f>SUM(Form_Responses14[[#This Row],[X23]:[X31]])</f>
        <v>23</v>
      </c>
    </row>
    <row r="43" spans="1:14" x14ac:dyDescent="0.2">
      <c r="A43" s="17">
        <v>45624.974777060183</v>
      </c>
      <c r="B43" s="8" t="s">
        <v>36</v>
      </c>
      <c r="C43" s="11">
        <v>31</v>
      </c>
      <c r="D43" s="7">
        <v>3</v>
      </c>
      <c r="E43" s="6">
        <v>2</v>
      </c>
      <c r="F43" s="6">
        <v>2</v>
      </c>
      <c r="G43" s="6">
        <v>1</v>
      </c>
      <c r="H43" s="6">
        <v>1</v>
      </c>
      <c r="I43" s="6">
        <v>2</v>
      </c>
      <c r="J43" s="6">
        <v>1</v>
      </c>
      <c r="K43" s="6">
        <v>2</v>
      </c>
      <c r="L43" s="6">
        <v>1</v>
      </c>
      <c r="M43" s="6">
        <v>1</v>
      </c>
      <c r="N43" s="22">
        <f>SUM(Form_Responses14[[#This Row],[X23]:[X31]])</f>
        <v>13</v>
      </c>
    </row>
    <row r="44" spans="1:14" x14ac:dyDescent="0.2">
      <c r="A44" s="17">
        <v>45624.974932152778</v>
      </c>
      <c r="B44" s="8" t="s">
        <v>37</v>
      </c>
      <c r="C44" s="11">
        <v>34</v>
      </c>
      <c r="D44" s="7">
        <v>5</v>
      </c>
      <c r="E44" s="6">
        <v>2</v>
      </c>
      <c r="F44" s="6">
        <v>2</v>
      </c>
      <c r="G44" s="6">
        <v>3</v>
      </c>
      <c r="H44" s="6">
        <v>3</v>
      </c>
      <c r="I44" s="6">
        <v>2</v>
      </c>
      <c r="J44" s="6">
        <v>2</v>
      </c>
      <c r="K44" s="6">
        <v>2</v>
      </c>
      <c r="L44" s="6">
        <v>2</v>
      </c>
      <c r="M44" s="6">
        <v>3</v>
      </c>
      <c r="N44" s="22">
        <f>SUM(Form_Responses14[[#This Row],[X23]:[X31]])</f>
        <v>21</v>
      </c>
    </row>
    <row r="45" spans="1:14" x14ac:dyDescent="0.2">
      <c r="A45" s="17">
        <v>45624.975160439819</v>
      </c>
      <c r="B45" s="8" t="s">
        <v>38</v>
      </c>
      <c r="C45" s="11">
        <v>45</v>
      </c>
      <c r="D45" s="7">
        <v>15</v>
      </c>
      <c r="E45" s="6">
        <v>3</v>
      </c>
      <c r="F45" s="6">
        <v>3</v>
      </c>
      <c r="G45" s="6">
        <v>2</v>
      </c>
      <c r="H45" s="6">
        <v>2</v>
      </c>
      <c r="I45" s="6">
        <v>3</v>
      </c>
      <c r="J45" s="6">
        <v>3</v>
      </c>
      <c r="K45" s="6">
        <v>3</v>
      </c>
      <c r="L45" s="6">
        <v>3</v>
      </c>
      <c r="M45" s="6">
        <v>2</v>
      </c>
      <c r="N45" s="22">
        <f>SUM(Form_Responses14[[#This Row],[X23]:[X31]])</f>
        <v>24</v>
      </c>
    </row>
    <row r="46" spans="1:14" x14ac:dyDescent="0.2">
      <c r="A46" s="16">
        <v>45631.667547708334</v>
      </c>
      <c r="B46" s="8" t="s">
        <v>39</v>
      </c>
      <c r="C46" s="11">
        <v>28</v>
      </c>
      <c r="D46" s="5">
        <v>4</v>
      </c>
      <c r="E46" s="6">
        <v>2</v>
      </c>
      <c r="F46" s="6">
        <v>2</v>
      </c>
      <c r="G46" s="6">
        <v>3</v>
      </c>
      <c r="H46" s="6">
        <v>3</v>
      </c>
      <c r="I46" s="6">
        <v>3</v>
      </c>
      <c r="J46" s="6">
        <v>3</v>
      </c>
      <c r="K46" s="6">
        <v>3</v>
      </c>
      <c r="L46" s="6">
        <v>2</v>
      </c>
      <c r="M46" s="6">
        <v>3</v>
      </c>
      <c r="N46" s="21">
        <f>SUM(Form_Responses14[[#This Row],[X23]:[X31]])</f>
        <v>24</v>
      </c>
    </row>
    <row r="47" spans="1:14" x14ac:dyDescent="0.2">
      <c r="A47" s="16">
        <v>45631.671127951384</v>
      </c>
      <c r="B47" s="9" t="s">
        <v>74</v>
      </c>
      <c r="C47" s="11">
        <v>34</v>
      </c>
      <c r="D47" s="5">
        <v>8</v>
      </c>
      <c r="E47" s="6">
        <v>2</v>
      </c>
      <c r="F47" s="6">
        <v>2</v>
      </c>
      <c r="G47" s="6">
        <v>2</v>
      </c>
      <c r="H47" s="6">
        <v>2</v>
      </c>
      <c r="I47" s="6">
        <v>2</v>
      </c>
      <c r="J47" s="6">
        <v>2</v>
      </c>
      <c r="K47" s="6">
        <v>3</v>
      </c>
      <c r="L47" s="6">
        <v>2</v>
      </c>
      <c r="M47" s="6">
        <v>2</v>
      </c>
      <c r="N47" s="21">
        <f>SUM(Form_Responses14[[#This Row],[X23]:[X31]])</f>
        <v>19</v>
      </c>
    </row>
    <row r="48" spans="1:14" x14ac:dyDescent="0.2">
      <c r="A48" s="16">
        <v>45631.675882303243</v>
      </c>
      <c r="B48" s="8" t="s">
        <v>75</v>
      </c>
      <c r="C48" s="11">
        <v>39</v>
      </c>
      <c r="D48" s="5">
        <v>7</v>
      </c>
      <c r="E48" s="6">
        <v>1</v>
      </c>
      <c r="F48" s="6">
        <v>2</v>
      </c>
      <c r="G48" s="6">
        <v>1</v>
      </c>
      <c r="H48" s="6">
        <v>3</v>
      </c>
      <c r="I48" s="6">
        <v>2</v>
      </c>
      <c r="J48" s="6">
        <v>2</v>
      </c>
      <c r="K48" s="6">
        <v>1</v>
      </c>
      <c r="L48" s="6">
        <v>1</v>
      </c>
      <c r="M48" s="6">
        <v>1</v>
      </c>
      <c r="N48" s="21">
        <f>SUM(Form_Responses14[[#This Row],[X23]:[X31]])</f>
        <v>14</v>
      </c>
    </row>
    <row r="49" spans="1:14" x14ac:dyDescent="0.2">
      <c r="A49" s="16">
        <v>45631.677082986113</v>
      </c>
      <c r="B49" s="9" t="s">
        <v>76</v>
      </c>
      <c r="C49" s="11">
        <v>53</v>
      </c>
      <c r="D49" s="5">
        <v>21</v>
      </c>
      <c r="E49" s="6">
        <v>2</v>
      </c>
      <c r="F49" s="6">
        <v>2</v>
      </c>
      <c r="G49" s="6">
        <v>2</v>
      </c>
      <c r="H49" s="6">
        <v>2</v>
      </c>
      <c r="I49" s="6">
        <v>2</v>
      </c>
      <c r="J49" s="6">
        <v>2</v>
      </c>
      <c r="K49" s="6">
        <v>2</v>
      </c>
      <c r="L49" s="6">
        <v>2</v>
      </c>
      <c r="M49" s="6">
        <v>2</v>
      </c>
      <c r="N49" s="21">
        <f>SUM(Form_Responses14[[#This Row],[X23]:[X31]])</f>
        <v>18</v>
      </c>
    </row>
    <row r="50" spans="1:14" x14ac:dyDescent="0.2">
      <c r="A50" s="16">
        <v>45631.678066099535</v>
      </c>
      <c r="B50" s="8" t="s">
        <v>77</v>
      </c>
      <c r="C50" s="11">
        <v>31</v>
      </c>
      <c r="D50" s="5">
        <v>3</v>
      </c>
      <c r="E50" s="6">
        <v>3</v>
      </c>
      <c r="F50" s="6">
        <v>2</v>
      </c>
      <c r="G50" s="6">
        <v>2</v>
      </c>
      <c r="H50" s="6">
        <v>2</v>
      </c>
      <c r="I50" s="6">
        <v>4</v>
      </c>
      <c r="J50" s="6">
        <v>3</v>
      </c>
      <c r="K50" s="6">
        <v>4</v>
      </c>
      <c r="L50" s="6">
        <v>3</v>
      </c>
      <c r="M50" s="6">
        <v>3</v>
      </c>
      <c r="N50" s="21">
        <f>SUM(Form_Responses14[[#This Row],[X23]:[X31]])</f>
        <v>26</v>
      </c>
    </row>
    <row r="51" spans="1:14" x14ac:dyDescent="0.2">
      <c r="A51" s="16">
        <v>45631.680647800924</v>
      </c>
      <c r="B51" s="9" t="s">
        <v>40</v>
      </c>
      <c r="C51" s="11">
        <v>40</v>
      </c>
      <c r="D51" s="5">
        <v>5</v>
      </c>
      <c r="E51" s="6">
        <v>2</v>
      </c>
      <c r="F51" s="6">
        <v>2</v>
      </c>
      <c r="G51" s="6">
        <v>2</v>
      </c>
      <c r="H51" s="6">
        <v>2</v>
      </c>
      <c r="I51" s="6">
        <v>1</v>
      </c>
      <c r="J51" s="6">
        <v>2</v>
      </c>
      <c r="K51" s="6">
        <v>2</v>
      </c>
      <c r="L51" s="6">
        <v>2</v>
      </c>
      <c r="M51" s="6">
        <v>1</v>
      </c>
      <c r="N51" s="21">
        <f>SUM(Form_Responses14[[#This Row],[X23]:[X31]])</f>
        <v>16</v>
      </c>
    </row>
    <row r="52" spans="1:14" x14ac:dyDescent="0.2">
      <c r="A52" s="16">
        <v>45631.683315925926</v>
      </c>
      <c r="B52" s="8" t="s">
        <v>78</v>
      </c>
      <c r="C52" s="11">
        <v>56</v>
      </c>
      <c r="D52" s="5">
        <v>5</v>
      </c>
      <c r="E52" s="6">
        <v>2</v>
      </c>
      <c r="F52" s="6">
        <v>2</v>
      </c>
      <c r="G52" s="6">
        <v>2</v>
      </c>
      <c r="H52" s="6">
        <v>2</v>
      </c>
      <c r="I52" s="6">
        <v>3</v>
      </c>
      <c r="J52" s="6">
        <v>3</v>
      </c>
      <c r="K52" s="6">
        <v>2</v>
      </c>
      <c r="L52" s="6">
        <v>2</v>
      </c>
      <c r="M52" s="6">
        <v>2</v>
      </c>
      <c r="N52" s="21">
        <f>SUM(Form_Responses14[[#This Row],[X23]:[X31]])</f>
        <v>20</v>
      </c>
    </row>
    <row r="53" spans="1:14" x14ac:dyDescent="0.2">
      <c r="A53" s="16">
        <v>45631.684735243056</v>
      </c>
      <c r="B53" s="9" t="s">
        <v>79</v>
      </c>
      <c r="C53" s="11">
        <v>39</v>
      </c>
      <c r="D53" s="5">
        <v>3</v>
      </c>
      <c r="E53" s="6">
        <v>3</v>
      </c>
      <c r="F53" s="6">
        <v>3</v>
      </c>
      <c r="G53" s="6">
        <v>1</v>
      </c>
      <c r="H53" s="6">
        <v>2</v>
      </c>
      <c r="I53" s="6">
        <v>4</v>
      </c>
      <c r="J53" s="6">
        <v>2</v>
      </c>
      <c r="K53" s="6">
        <v>3</v>
      </c>
      <c r="L53" s="6">
        <v>3</v>
      </c>
      <c r="M53" s="6">
        <v>3</v>
      </c>
      <c r="N53" s="21">
        <f>SUM(Form_Responses14[[#This Row],[X23]:[X31]])</f>
        <v>24</v>
      </c>
    </row>
    <row r="54" spans="1:14" x14ac:dyDescent="0.2">
      <c r="A54" s="16">
        <v>45631.769768865735</v>
      </c>
      <c r="B54" s="8" t="s">
        <v>41</v>
      </c>
      <c r="C54" s="11">
        <v>36</v>
      </c>
      <c r="D54" s="5">
        <v>9</v>
      </c>
      <c r="E54" s="6">
        <v>1</v>
      </c>
      <c r="F54" s="6">
        <v>1</v>
      </c>
      <c r="G54" s="6">
        <v>2</v>
      </c>
      <c r="H54" s="6">
        <v>2</v>
      </c>
      <c r="I54" s="6">
        <v>1</v>
      </c>
      <c r="J54" s="6">
        <v>1</v>
      </c>
      <c r="K54" s="6">
        <v>2</v>
      </c>
      <c r="L54" s="6">
        <v>1</v>
      </c>
      <c r="M54" s="6">
        <v>1</v>
      </c>
      <c r="N54" s="21">
        <f>SUM(Form_Responses14[[#This Row],[X23]:[X31]])</f>
        <v>12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8CEFA-7112-4408-AF2C-9F2620BFE2C3}">
  <dimension ref="A1:V54"/>
  <sheetViews>
    <sheetView tabSelected="1" topLeftCell="R11" zoomScale="220" zoomScaleNormal="220" workbookViewId="0">
      <selection activeCell="Y15" sqref="Y15"/>
    </sheetView>
  </sheetViews>
  <sheetFormatPr defaultRowHeight="12.75" x14ac:dyDescent="0.2"/>
  <cols>
    <col min="1" max="1" width="18.140625" bestFit="1" customWidth="1"/>
    <col min="2" max="2" width="24.5703125" bestFit="1" customWidth="1"/>
    <col min="20" max="20" width="11" bestFit="1" customWidth="1"/>
    <col min="21" max="21" width="17.5703125" bestFit="1" customWidth="1"/>
  </cols>
  <sheetData>
    <row r="1" spans="1:22" x14ac:dyDescent="0.2">
      <c r="A1" s="15" t="s">
        <v>0</v>
      </c>
      <c r="B1" s="4" t="s">
        <v>1</v>
      </c>
      <c r="C1" s="10" t="s">
        <v>80</v>
      </c>
      <c r="D1" s="4" t="s">
        <v>2</v>
      </c>
      <c r="E1" s="4" t="s">
        <v>54</v>
      </c>
      <c r="F1" s="4" t="s">
        <v>55</v>
      </c>
      <c r="G1" s="4" t="s">
        <v>56</v>
      </c>
      <c r="H1" s="4" t="s">
        <v>57</v>
      </c>
      <c r="I1" s="4" t="s">
        <v>58</v>
      </c>
      <c r="J1" s="4" t="s">
        <v>59</v>
      </c>
      <c r="K1" s="4" t="s">
        <v>60</v>
      </c>
      <c r="L1" s="4" t="s">
        <v>61</v>
      </c>
      <c r="M1" s="4" t="s">
        <v>62</v>
      </c>
      <c r="N1" s="4" t="s">
        <v>63</v>
      </c>
      <c r="O1" s="14" t="s">
        <v>88</v>
      </c>
    </row>
    <row r="2" spans="1:22" x14ac:dyDescent="0.2">
      <c r="A2" s="16">
        <v>45631.675882303243</v>
      </c>
      <c r="B2" s="8" t="s">
        <v>75</v>
      </c>
      <c r="C2" s="11">
        <v>39</v>
      </c>
      <c r="D2" s="5">
        <v>7</v>
      </c>
      <c r="E2" s="6">
        <v>1</v>
      </c>
      <c r="F2" s="6">
        <v>1</v>
      </c>
      <c r="G2" s="6">
        <v>1</v>
      </c>
      <c r="H2" s="6">
        <v>1</v>
      </c>
      <c r="I2" s="6">
        <v>2</v>
      </c>
      <c r="J2" s="6">
        <v>1</v>
      </c>
      <c r="K2" s="6">
        <v>1</v>
      </c>
      <c r="L2" s="6">
        <v>1</v>
      </c>
      <c r="M2" s="6">
        <v>1</v>
      </c>
      <c r="N2" s="6">
        <v>1</v>
      </c>
      <c r="O2" s="20">
        <f>SUM(Form_Responses16[[#This Row],[X13]:[X22]])</f>
        <v>11</v>
      </c>
      <c r="Q2" s="13" t="s">
        <v>89</v>
      </c>
      <c r="R2" s="2">
        <v>53</v>
      </c>
      <c r="T2" s="25" t="s">
        <v>93</v>
      </c>
      <c r="U2" s="25" t="s">
        <v>94</v>
      </c>
      <c r="V2" s="25" t="s">
        <v>95</v>
      </c>
    </row>
    <row r="3" spans="1:22" x14ac:dyDescent="0.2">
      <c r="A3" s="17">
        <v>45624.968737256946</v>
      </c>
      <c r="B3" s="8" t="s">
        <v>9</v>
      </c>
      <c r="C3" s="11">
        <v>32</v>
      </c>
      <c r="D3" s="7">
        <v>4</v>
      </c>
      <c r="E3" s="6">
        <v>1</v>
      </c>
      <c r="F3" s="6">
        <v>2</v>
      </c>
      <c r="G3" s="6">
        <v>1</v>
      </c>
      <c r="H3" s="6">
        <v>1</v>
      </c>
      <c r="I3" s="6">
        <v>1</v>
      </c>
      <c r="J3" s="6">
        <v>1</v>
      </c>
      <c r="K3" s="6">
        <v>1</v>
      </c>
      <c r="L3" s="6">
        <v>1</v>
      </c>
      <c r="M3" s="6">
        <v>1</v>
      </c>
      <c r="N3" s="6">
        <v>2</v>
      </c>
      <c r="O3" s="22">
        <f>SUM(Form_Responses16[[#This Row],[X13]:[X22]])</f>
        <v>12</v>
      </c>
      <c r="Q3" s="13" t="s">
        <v>91</v>
      </c>
      <c r="R3" s="24">
        <f>STDEV(Form_Responses16[Total])</f>
        <v>7.2286420303070873</v>
      </c>
      <c r="T3" s="26" t="s">
        <v>96</v>
      </c>
      <c r="U3" s="26" t="s">
        <v>97</v>
      </c>
      <c r="V3" s="26" t="s">
        <v>117</v>
      </c>
    </row>
    <row r="4" spans="1:22" x14ac:dyDescent="0.2">
      <c r="A4" s="17">
        <v>45624.969850069443</v>
      </c>
      <c r="B4" s="8" t="s">
        <v>13</v>
      </c>
      <c r="C4" s="11">
        <v>44</v>
      </c>
      <c r="D4" s="7">
        <v>20</v>
      </c>
      <c r="E4" s="6">
        <v>1</v>
      </c>
      <c r="F4" s="6">
        <v>2</v>
      </c>
      <c r="G4" s="6">
        <v>2</v>
      </c>
      <c r="H4" s="6">
        <v>1</v>
      </c>
      <c r="I4" s="6">
        <v>1</v>
      </c>
      <c r="J4" s="6">
        <v>2</v>
      </c>
      <c r="K4" s="6">
        <v>1</v>
      </c>
      <c r="L4" s="6">
        <v>1</v>
      </c>
      <c r="M4" s="6">
        <v>2</v>
      </c>
      <c r="N4" s="6">
        <v>1</v>
      </c>
      <c r="O4" s="22">
        <f>SUM(Form_Responses16[[#This Row],[X13]:[X22]])</f>
        <v>14</v>
      </c>
      <c r="Q4" s="13" t="s">
        <v>92</v>
      </c>
      <c r="R4" s="24">
        <f>AVERAGE(Form_Responses16[Total])</f>
        <v>23.69811320754717</v>
      </c>
      <c r="T4" s="26" t="s">
        <v>98</v>
      </c>
      <c r="U4" s="26" t="s">
        <v>99</v>
      </c>
      <c r="V4" s="26" t="s">
        <v>118</v>
      </c>
    </row>
    <row r="5" spans="1:22" x14ac:dyDescent="0.2">
      <c r="A5" s="17">
        <v>45624.971933553243</v>
      </c>
      <c r="B5" s="8" t="s">
        <v>22</v>
      </c>
      <c r="C5" s="11">
        <v>35</v>
      </c>
      <c r="D5" s="7">
        <v>5</v>
      </c>
      <c r="E5" s="6">
        <v>2</v>
      </c>
      <c r="F5" s="6">
        <v>1</v>
      </c>
      <c r="G5" s="6">
        <v>1</v>
      </c>
      <c r="H5" s="6">
        <v>1</v>
      </c>
      <c r="I5" s="6">
        <v>2</v>
      </c>
      <c r="J5" s="6">
        <v>2</v>
      </c>
      <c r="K5" s="6">
        <v>1</v>
      </c>
      <c r="L5" s="6">
        <v>1</v>
      </c>
      <c r="M5" s="6">
        <v>2</v>
      </c>
      <c r="N5" s="6">
        <v>1</v>
      </c>
      <c r="O5" s="22">
        <f>SUM(Form_Responses16[[#This Row],[X13]:[X22]])</f>
        <v>14</v>
      </c>
      <c r="T5" s="26" t="s">
        <v>100</v>
      </c>
      <c r="U5" s="26" t="s">
        <v>101</v>
      </c>
      <c r="V5" s="26" t="s">
        <v>119</v>
      </c>
    </row>
    <row r="6" spans="1:22" x14ac:dyDescent="0.2">
      <c r="A6" s="17">
        <v>45624.974777060183</v>
      </c>
      <c r="B6" s="8" t="s">
        <v>36</v>
      </c>
      <c r="C6" s="11">
        <v>31</v>
      </c>
      <c r="D6" s="7">
        <v>3</v>
      </c>
      <c r="E6" s="6">
        <v>2</v>
      </c>
      <c r="F6" s="6">
        <v>1</v>
      </c>
      <c r="G6" s="6">
        <v>2</v>
      </c>
      <c r="H6" s="6">
        <v>1</v>
      </c>
      <c r="I6" s="6">
        <v>2</v>
      </c>
      <c r="J6" s="6">
        <v>2</v>
      </c>
      <c r="K6" s="6">
        <v>1</v>
      </c>
      <c r="L6" s="6">
        <v>1</v>
      </c>
      <c r="M6" s="6">
        <v>1</v>
      </c>
      <c r="N6" s="6">
        <v>2</v>
      </c>
      <c r="O6" s="22">
        <f>SUM(Form_Responses16[[#This Row],[X13]:[X22]])</f>
        <v>15</v>
      </c>
      <c r="T6" s="2"/>
    </row>
    <row r="7" spans="1:22" x14ac:dyDescent="0.2">
      <c r="A7" s="16">
        <v>45631.769768865735</v>
      </c>
      <c r="B7" s="8" t="s">
        <v>41</v>
      </c>
      <c r="C7" s="11">
        <v>36</v>
      </c>
      <c r="D7" s="5">
        <v>9</v>
      </c>
      <c r="E7" s="6">
        <v>1</v>
      </c>
      <c r="F7" s="6">
        <v>1</v>
      </c>
      <c r="G7" s="6">
        <v>1</v>
      </c>
      <c r="H7" s="6">
        <v>1</v>
      </c>
      <c r="I7" s="6">
        <v>1</v>
      </c>
      <c r="J7" s="6">
        <v>2</v>
      </c>
      <c r="K7" s="6">
        <v>2</v>
      </c>
      <c r="L7" s="6">
        <v>2</v>
      </c>
      <c r="M7" s="6">
        <v>2</v>
      </c>
      <c r="N7" s="6">
        <v>2</v>
      </c>
      <c r="O7" s="21">
        <f>SUM(Form_Responses16[[#This Row],[X13]:[X22]])</f>
        <v>15</v>
      </c>
      <c r="T7" s="25" t="s">
        <v>93</v>
      </c>
      <c r="U7" s="25" t="s">
        <v>88</v>
      </c>
      <c r="V7" s="25" t="s">
        <v>102</v>
      </c>
    </row>
    <row r="8" spans="1:22" ht="15" x14ac:dyDescent="0.2">
      <c r="A8" s="17">
        <v>45624.973637013885</v>
      </c>
      <c r="B8" s="8" t="s">
        <v>30</v>
      </c>
      <c r="C8" s="11">
        <v>42</v>
      </c>
      <c r="D8" s="7">
        <v>17</v>
      </c>
      <c r="E8" s="6">
        <v>1</v>
      </c>
      <c r="F8" s="6">
        <v>1</v>
      </c>
      <c r="G8" s="6">
        <v>2</v>
      </c>
      <c r="H8" s="6">
        <v>2</v>
      </c>
      <c r="I8" s="6">
        <v>2</v>
      </c>
      <c r="J8" s="6">
        <v>1</v>
      </c>
      <c r="K8" s="6">
        <v>2</v>
      </c>
      <c r="L8" s="6">
        <v>2</v>
      </c>
      <c r="M8" s="6">
        <v>2</v>
      </c>
      <c r="N8" s="6">
        <v>1</v>
      </c>
      <c r="O8" s="22">
        <f>SUM(Form_Responses16[[#This Row],[X13]:[X22]])</f>
        <v>16</v>
      </c>
      <c r="T8" s="30" t="s">
        <v>96</v>
      </c>
      <c r="U8" s="27">
        <v>6</v>
      </c>
      <c r="V8" s="28">
        <f>U8/R2*100%</f>
        <v>0.11320754716981132</v>
      </c>
    </row>
    <row r="9" spans="1:22" x14ac:dyDescent="0.2">
      <c r="A9" s="17">
        <v>45624.974275266199</v>
      </c>
      <c r="B9" s="8" t="s">
        <v>33</v>
      </c>
      <c r="C9" s="11">
        <v>46</v>
      </c>
      <c r="D9" s="7">
        <v>21</v>
      </c>
      <c r="E9" s="6">
        <v>1</v>
      </c>
      <c r="F9" s="6">
        <v>1</v>
      </c>
      <c r="G9" s="6">
        <v>2</v>
      </c>
      <c r="H9" s="6">
        <v>2</v>
      </c>
      <c r="I9" s="6">
        <v>2</v>
      </c>
      <c r="J9" s="6">
        <v>1</v>
      </c>
      <c r="K9" s="6">
        <v>2</v>
      </c>
      <c r="L9" s="6">
        <v>2</v>
      </c>
      <c r="M9" s="6">
        <v>1</v>
      </c>
      <c r="N9" s="6">
        <v>2</v>
      </c>
      <c r="O9" s="22">
        <f>SUM(Form_Responses16[[#This Row],[X13]:[X22]])</f>
        <v>16</v>
      </c>
      <c r="T9" s="18" t="s">
        <v>98</v>
      </c>
      <c r="U9" s="18">
        <v>38</v>
      </c>
      <c r="V9" s="29">
        <f>U9/R2*100%</f>
        <v>0.71698113207547165</v>
      </c>
    </row>
    <row r="10" spans="1:22" ht="15" x14ac:dyDescent="0.2">
      <c r="A10" s="17">
        <v>45624.974063715279</v>
      </c>
      <c r="B10" s="8" t="s">
        <v>32</v>
      </c>
      <c r="C10" s="11">
        <v>47</v>
      </c>
      <c r="D10" s="7">
        <v>21</v>
      </c>
      <c r="E10" s="6">
        <v>2</v>
      </c>
      <c r="F10" s="6">
        <v>2</v>
      </c>
      <c r="G10" s="6">
        <v>1</v>
      </c>
      <c r="H10" s="6">
        <v>2</v>
      </c>
      <c r="I10" s="6">
        <v>2</v>
      </c>
      <c r="J10" s="6">
        <v>1</v>
      </c>
      <c r="K10" s="6">
        <v>2</v>
      </c>
      <c r="L10" s="6">
        <v>1</v>
      </c>
      <c r="M10" s="6">
        <v>2</v>
      </c>
      <c r="N10" s="6">
        <v>2</v>
      </c>
      <c r="O10" s="22">
        <f>SUM(Form_Responses16[[#This Row],[X13]:[X22]])</f>
        <v>17</v>
      </c>
      <c r="T10" s="27" t="s">
        <v>100</v>
      </c>
      <c r="U10" s="27">
        <v>9</v>
      </c>
      <c r="V10" s="28">
        <f>U10/R2*100%</f>
        <v>0.16981132075471697</v>
      </c>
    </row>
    <row r="11" spans="1:22" x14ac:dyDescent="0.2">
      <c r="A11" s="17">
        <v>45624.968352245371</v>
      </c>
      <c r="B11" s="8" t="s">
        <v>6</v>
      </c>
      <c r="C11" s="11">
        <v>49</v>
      </c>
      <c r="D11" s="7">
        <v>10</v>
      </c>
      <c r="E11" s="6">
        <v>2</v>
      </c>
      <c r="F11" s="6">
        <v>2</v>
      </c>
      <c r="G11" s="6">
        <v>2</v>
      </c>
      <c r="H11" s="6">
        <v>2</v>
      </c>
      <c r="I11" s="6">
        <v>2</v>
      </c>
      <c r="J11" s="6">
        <v>2</v>
      </c>
      <c r="K11" s="6">
        <v>2</v>
      </c>
      <c r="L11" s="6">
        <v>1</v>
      </c>
      <c r="M11" s="6">
        <v>1</v>
      </c>
      <c r="N11" s="6">
        <v>2</v>
      </c>
      <c r="O11" s="22">
        <f>SUM(Form_Responses16[[#This Row],[X13]:[X22]])</f>
        <v>18</v>
      </c>
    </row>
    <row r="12" spans="1:22" x14ac:dyDescent="0.2">
      <c r="A12" s="17">
        <v>45624.969530439819</v>
      </c>
      <c r="B12" s="8" t="s">
        <v>12</v>
      </c>
      <c r="C12" s="11">
        <v>47</v>
      </c>
      <c r="D12" s="7">
        <v>19</v>
      </c>
      <c r="E12" s="6">
        <v>2</v>
      </c>
      <c r="F12" s="6">
        <v>2</v>
      </c>
      <c r="G12" s="6">
        <v>2</v>
      </c>
      <c r="H12" s="6">
        <v>1</v>
      </c>
      <c r="I12" s="6">
        <v>2</v>
      </c>
      <c r="J12" s="6">
        <v>2</v>
      </c>
      <c r="K12" s="6">
        <v>2</v>
      </c>
      <c r="L12" s="6">
        <v>2</v>
      </c>
      <c r="M12" s="6">
        <v>1</v>
      </c>
      <c r="N12" s="6">
        <v>2</v>
      </c>
      <c r="O12" s="22">
        <f>SUM(Form_Responses16[[#This Row],[X13]:[X22]])</f>
        <v>18</v>
      </c>
    </row>
    <row r="13" spans="1:22" x14ac:dyDescent="0.2">
      <c r="A13" s="17">
        <v>45624.972591585647</v>
      </c>
      <c r="B13" s="8" t="s">
        <v>25</v>
      </c>
      <c r="C13" s="11">
        <v>33</v>
      </c>
      <c r="D13" s="7">
        <v>4</v>
      </c>
      <c r="E13" s="6">
        <v>2</v>
      </c>
      <c r="F13" s="6">
        <v>2</v>
      </c>
      <c r="G13" s="6">
        <v>2</v>
      </c>
      <c r="H13" s="6">
        <v>2</v>
      </c>
      <c r="I13" s="6">
        <v>1</v>
      </c>
      <c r="J13" s="6">
        <v>2</v>
      </c>
      <c r="K13" s="6">
        <v>1</v>
      </c>
      <c r="L13" s="6">
        <v>2</v>
      </c>
      <c r="M13" s="6">
        <v>2</v>
      </c>
      <c r="N13" s="6">
        <v>2</v>
      </c>
      <c r="O13" s="22">
        <f>SUM(Form_Responses16[[#This Row],[X13]:[X22]])</f>
        <v>18</v>
      </c>
    </row>
    <row r="14" spans="1:22" x14ac:dyDescent="0.2">
      <c r="A14" s="16">
        <v>45631.680647800924</v>
      </c>
      <c r="B14" s="9" t="s">
        <v>40</v>
      </c>
      <c r="C14" s="11">
        <v>40</v>
      </c>
      <c r="D14" s="5">
        <v>5</v>
      </c>
      <c r="E14" s="6">
        <v>2</v>
      </c>
      <c r="F14" s="6">
        <v>2</v>
      </c>
      <c r="G14" s="6">
        <v>2</v>
      </c>
      <c r="H14" s="6">
        <v>1</v>
      </c>
      <c r="I14" s="6">
        <v>2</v>
      </c>
      <c r="J14" s="6">
        <v>2</v>
      </c>
      <c r="K14" s="6">
        <v>2</v>
      </c>
      <c r="L14" s="6">
        <v>2</v>
      </c>
      <c r="M14" s="6">
        <v>1</v>
      </c>
      <c r="N14" s="6">
        <v>2</v>
      </c>
      <c r="O14" s="21">
        <f>SUM(Form_Responses16[[#This Row],[X13]:[X22]])</f>
        <v>18</v>
      </c>
    </row>
    <row r="15" spans="1:22" x14ac:dyDescent="0.2">
      <c r="A15" s="16">
        <v>45618.469024039354</v>
      </c>
      <c r="B15" s="9" t="s">
        <v>82</v>
      </c>
      <c r="C15" s="11">
        <v>35</v>
      </c>
      <c r="D15" s="5">
        <v>12</v>
      </c>
      <c r="E15" s="6">
        <v>3</v>
      </c>
      <c r="F15" s="6">
        <v>4</v>
      </c>
      <c r="G15" s="6">
        <v>1</v>
      </c>
      <c r="H15" s="6">
        <v>1</v>
      </c>
      <c r="I15" s="6">
        <v>1</v>
      </c>
      <c r="J15" s="6">
        <v>1</v>
      </c>
      <c r="K15" s="6">
        <v>3</v>
      </c>
      <c r="L15" s="6">
        <v>2</v>
      </c>
      <c r="M15" s="6">
        <v>2</v>
      </c>
      <c r="N15" s="6">
        <v>1</v>
      </c>
      <c r="O15" s="21">
        <f>SUM(Form_Responses16[[#This Row],[X13]:[X22]])</f>
        <v>19</v>
      </c>
    </row>
    <row r="16" spans="1:22" x14ac:dyDescent="0.2">
      <c r="A16" s="16">
        <v>45618.471878819444</v>
      </c>
      <c r="B16" s="8" t="s">
        <v>3</v>
      </c>
      <c r="C16" s="11">
        <v>31</v>
      </c>
      <c r="D16" s="5">
        <v>3</v>
      </c>
      <c r="E16" s="6">
        <v>4</v>
      </c>
      <c r="F16" s="6">
        <v>4</v>
      </c>
      <c r="G16" s="6">
        <v>2</v>
      </c>
      <c r="H16" s="6">
        <v>1</v>
      </c>
      <c r="I16" s="6">
        <v>1</v>
      </c>
      <c r="J16" s="6">
        <v>1</v>
      </c>
      <c r="K16" s="6">
        <v>2</v>
      </c>
      <c r="L16" s="6">
        <v>2</v>
      </c>
      <c r="M16" s="6">
        <v>1</v>
      </c>
      <c r="N16" s="6">
        <v>1</v>
      </c>
      <c r="O16" s="21">
        <f>SUM(Form_Responses16[[#This Row],[X13]:[X22]])</f>
        <v>19</v>
      </c>
    </row>
    <row r="17" spans="1:15" x14ac:dyDescent="0.2">
      <c r="A17" s="16">
        <v>45618.4760594213</v>
      </c>
      <c r="B17" s="9" t="s">
        <v>85</v>
      </c>
      <c r="C17" s="11">
        <v>43</v>
      </c>
      <c r="D17" s="5">
        <v>23</v>
      </c>
      <c r="E17" s="6">
        <v>3</v>
      </c>
      <c r="F17" s="6">
        <v>3</v>
      </c>
      <c r="G17" s="6">
        <v>2</v>
      </c>
      <c r="H17" s="6">
        <v>1</v>
      </c>
      <c r="I17" s="6">
        <v>1</v>
      </c>
      <c r="J17" s="6">
        <v>1</v>
      </c>
      <c r="K17" s="6">
        <v>2</v>
      </c>
      <c r="L17" s="6">
        <v>2</v>
      </c>
      <c r="M17" s="6">
        <v>2</v>
      </c>
      <c r="N17" s="6">
        <v>2</v>
      </c>
      <c r="O17" s="21">
        <f>SUM(Form_Responses16[[#This Row],[X13]:[X22]])</f>
        <v>19</v>
      </c>
    </row>
    <row r="18" spans="1:15" x14ac:dyDescent="0.2">
      <c r="A18" s="17">
        <v>45624.97216174769</v>
      </c>
      <c r="B18" s="8" t="s">
        <v>23</v>
      </c>
      <c r="C18" s="11">
        <v>39</v>
      </c>
      <c r="D18" s="7">
        <v>10</v>
      </c>
      <c r="E18" s="6">
        <v>2</v>
      </c>
      <c r="F18" s="6">
        <v>2</v>
      </c>
      <c r="G18" s="6">
        <v>2</v>
      </c>
      <c r="H18" s="6">
        <v>2</v>
      </c>
      <c r="I18" s="6">
        <v>2</v>
      </c>
      <c r="J18" s="6">
        <v>2</v>
      </c>
      <c r="K18" s="6">
        <v>2</v>
      </c>
      <c r="L18" s="6">
        <v>2</v>
      </c>
      <c r="M18" s="6">
        <v>1</v>
      </c>
      <c r="N18" s="6">
        <v>2</v>
      </c>
      <c r="O18" s="22">
        <f>SUM(Form_Responses16[[#This Row],[X13]:[X22]])</f>
        <v>19</v>
      </c>
    </row>
    <row r="19" spans="1:15" x14ac:dyDescent="0.2">
      <c r="A19" s="16">
        <v>45631.677082986113</v>
      </c>
      <c r="B19" s="9" t="s">
        <v>76</v>
      </c>
      <c r="C19" s="11">
        <v>53</v>
      </c>
      <c r="D19" s="5">
        <v>21</v>
      </c>
      <c r="E19" s="6">
        <v>2</v>
      </c>
      <c r="F19" s="6">
        <v>1</v>
      </c>
      <c r="G19" s="6">
        <v>2</v>
      </c>
      <c r="H19" s="6">
        <v>2</v>
      </c>
      <c r="I19" s="6">
        <v>2</v>
      </c>
      <c r="J19" s="6">
        <v>2</v>
      </c>
      <c r="K19" s="6">
        <v>3</v>
      </c>
      <c r="L19" s="6">
        <v>2</v>
      </c>
      <c r="M19" s="6">
        <v>2</v>
      </c>
      <c r="N19" s="6">
        <v>2</v>
      </c>
      <c r="O19" s="21">
        <f>SUM(Form_Responses16[[#This Row],[X13]:[X22]])</f>
        <v>20</v>
      </c>
    </row>
    <row r="20" spans="1:15" x14ac:dyDescent="0.2">
      <c r="A20" s="16">
        <v>45618.477734351851</v>
      </c>
      <c r="B20" s="9" t="s">
        <v>87</v>
      </c>
      <c r="C20" s="11">
        <v>33</v>
      </c>
      <c r="D20" s="5">
        <v>5</v>
      </c>
      <c r="E20" s="6">
        <v>3</v>
      </c>
      <c r="F20" s="6">
        <v>3</v>
      </c>
      <c r="G20" s="6">
        <v>2</v>
      </c>
      <c r="H20" s="6">
        <v>2</v>
      </c>
      <c r="I20" s="6">
        <v>1</v>
      </c>
      <c r="J20" s="6">
        <v>1</v>
      </c>
      <c r="K20" s="6">
        <v>2</v>
      </c>
      <c r="L20" s="6">
        <v>2</v>
      </c>
      <c r="M20" s="6">
        <v>2</v>
      </c>
      <c r="N20" s="6">
        <v>3</v>
      </c>
      <c r="O20" s="21">
        <f>SUM(Form_Responses16[[#This Row],[X13]:[X22]])</f>
        <v>21</v>
      </c>
    </row>
    <row r="21" spans="1:15" x14ac:dyDescent="0.2">
      <c r="A21" s="16">
        <v>45631.671127951384</v>
      </c>
      <c r="B21" s="9" t="s">
        <v>74</v>
      </c>
      <c r="C21" s="11">
        <v>34</v>
      </c>
      <c r="D21" s="5">
        <v>8</v>
      </c>
      <c r="E21" s="6">
        <v>2</v>
      </c>
      <c r="F21" s="6">
        <v>2</v>
      </c>
      <c r="G21" s="6">
        <v>2</v>
      </c>
      <c r="H21" s="6">
        <v>1</v>
      </c>
      <c r="I21" s="6">
        <v>2</v>
      </c>
      <c r="J21" s="6">
        <v>2</v>
      </c>
      <c r="K21" s="6">
        <v>3</v>
      </c>
      <c r="L21" s="6">
        <v>2</v>
      </c>
      <c r="M21" s="6">
        <v>2</v>
      </c>
      <c r="N21" s="6">
        <v>3</v>
      </c>
      <c r="O21" s="21">
        <f>SUM(Form_Responses16[[#This Row],[X13]:[X22]])</f>
        <v>21</v>
      </c>
    </row>
    <row r="22" spans="1:15" x14ac:dyDescent="0.2">
      <c r="A22" s="17">
        <v>45624.968969571761</v>
      </c>
      <c r="B22" s="8" t="s">
        <v>10</v>
      </c>
      <c r="C22" s="11">
        <v>40</v>
      </c>
      <c r="D22" s="7">
        <v>12</v>
      </c>
      <c r="E22" s="6">
        <v>2</v>
      </c>
      <c r="F22" s="6">
        <v>2</v>
      </c>
      <c r="G22" s="6">
        <v>2</v>
      </c>
      <c r="H22" s="6">
        <v>2</v>
      </c>
      <c r="I22" s="6">
        <v>2</v>
      </c>
      <c r="J22" s="6">
        <v>3</v>
      </c>
      <c r="K22" s="6">
        <v>2</v>
      </c>
      <c r="L22" s="6">
        <v>2</v>
      </c>
      <c r="M22" s="6">
        <v>2</v>
      </c>
      <c r="N22" s="6">
        <v>3</v>
      </c>
      <c r="O22" s="22">
        <f>SUM(Form_Responses16[[#This Row],[X13]:[X22]])</f>
        <v>22</v>
      </c>
    </row>
    <row r="23" spans="1:15" x14ac:dyDescent="0.2">
      <c r="A23" s="17">
        <v>45624.972983252315</v>
      </c>
      <c r="B23" s="8" t="s">
        <v>27</v>
      </c>
      <c r="C23" s="11">
        <v>40</v>
      </c>
      <c r="D23" s="7">
        <v>2</v>
      </c>
      <c r="E23" s="6">
        <v>2</v>
      </c>
      <c r="F23" s="6">
        <v>2</v>
      </c>
      <c r="G23" s="6">
        <v>2</v>
      </c>
      <c r="H23" s="6">
        <v>3</v>
      </c>
      <c r="I23" s="6">
        <v>2</v>
      </c>
      <c r="J23" s="6">
        <v>3</v>
      </c>
      <c r="K23" s="6">
        <v>2</v>
      </c>
      <c r="L23" s="6">
        <v>2</v>
      </c>
      <c r="M23" s="6">
        <v>2</v>
      </c>
      <c r="N23" s="6">
        <v>2</v>
      </c>
      <c r="O23" s="22">
        <f>SUM(Form_Responses16[[#This Row],[X13]:[X22]])</f>
        <v>22</v>
      </c>
    </row>
    <row r="24" spans="1:15" x14ac:dyDescent="0.2">
      <c r="A24" s="16">
        <v>45631.667547708334</v>
      </c>
      <c r="B24" s="8" t="s">
        <v>39</v>
      </c>
      <c r="C24" s="11">
        <v>28</v>
      </c>
      <c r="D24" s="5">
        <v>4</v>
      </c>
      <c r="E24" s="6">
        <v>2</v>
      </c>
      <c r="F24" s="6">
        <v>3</v>
      </c>
      <c r="G24" s="6">
        <v>2</v>
      </c>
      <c r="H24" s="6">
        <v>2</v>
      </c>
      <c r="I24" s="6">
        <v>2</v>
      </c>
      <c r="J24" s="6">
        <v>2</v>
      </c>
      <c r="K24" s="6">
        <v>2</v>
      </c>
      <c r="L24" s="6">
        <v>2</v>
      </c>
      <c r="M24" s="6">
        <v>2</v>
      </c>
      <c r="N24" s="6">
        <v>3</v>
      </c>
      <c r="O24" s="21">
        <f>SUM(Form_Responses16[[#This Row],[X13]:[X22]])</f>
        <v>22</v>
      </c>
    </row>
    <row r="25" spans="1:15" x14ac:dyDescent="0.2">
      <c r="A25" s="16">
        <v>45631.683315925926</v>
      </c>
      <c r="B25" s="8" t="s">
        <v>78</v>
      </c>
      <c r="C25" s="11">
        <v>56</v>
      </c>
      <c r="D25" s="5">
        <v>5</v>
      </c>
      <c r="E25" s="6">
        <v>2</v>
      </c>
      <c r="F25" s="6">
        <v>2</v>
      </c>
      <c r="G25" s="6">
        <v>2</v>
      </c>
      <c r="H25" s="6">
        <v>2</v>
      </c>
      <c r="I25" s="6">
        <v>3</v>
      </c>
      <c r="J25" s="6">
        <v>2</v>
      </c>
      <c r="K25" s="6">
        <v>2</v>
      </c>
      <c r="L25" s="6">
        <v>2</v>
      </c>
      <c r="M25" s="6">
        <v>2</v>
      </c>
      <c r="N25" s="6">
        <v>3</v>
      </c>
      <c r="O25" s="21">
        <f>SUM(Form_Responses16[[#This Row],[X13]:[X22]])</f>
        <v>22</v>
      </c>
    </row>
    <row r="26" spans="1:15" x14ac:dyDescent="0.2">
      <c r="A26" s="16">
        <v>45618.46907259259</v>
      </c>
      <c r="B26" s="8" t="s">
        <v>83</v>
      </c>
      <c r="C26" s="11">
        <v>36</v>
      </c>
      <c r="D26" s="5">
        <v>7</v>
      </c>
      <c r="E26" s="6">
        <v>3</v>
      </c>
      <c r="F26" s="6">
        <v>3</v>
      </c>
      <c r="G26" s="6">
        <v>2</v>
      </c>
      <c r="H26" s="6">
        <v>2</v>
      </c>
      <c r="I26" s="6">
        <v>2</v>
      </c>
      <c r="J26" s="6">
        <v>2</v>
      </c>
      <c r="K26" s="6">
        <v>2</v>
      </c>
      <c r="L26" s="6">
        <v>2</v>
      </c>
      <c r="M26" s="6">
        <v>2</v>
      </c>
      <c r="N26" s="6">
        <v>3</v>
      </c>
      <c r="O26" s="21">
        <f>SUM(Form_Responses16[[#This Row],[X13]:[X22]])</f>
        <v>23</v>
      </c>
    </row>
    <row r="27" spans="1:15" x14ac:dyDescent="0.2">
      <c r="A27" s="16">
        <v>45618.470818402777</v>
      </c>
      <c r="B27" s="9" t="s">
        <v>84</v>
      </c>
      <c r="C27" s="11">
        <v>33</v>
      </c>
      <c r="D27" s="5">
        <v>6</v>
      </c>
      <c r="E27" s="6">
        <v>3</v>
      </c>
      <c r="F27" s="6">
        <v>4</v>
      </c>
      <c r="G27" s="6">
        <v>1</v>
      </c>
      <c r="H27" s="6">
        <v>1</v>
      </c>
      <c r="I27" s="6">
        <v>2</v>
      </c>
      <c r="J27" s="6">
        <v>2</v>
      </c>
      <c r="K27" s="6">
        <v>3</v>
      </c>
      <c r="L27" s="6">
        <v>2</v>
      </c>
      <c r="M27" s="6">
        <v>2</v>
      </c>
      <c r="N27" s="6">
        <v>3</v>
      </c>
      <c r="O27" s="21">
        <f>SUM(Form_Responses16[[#This Row],[X13]:[X22]])</f>
        <v>23</v>
      </c>
    </row>
    <row r="28" spans="1:15" x14ac:dyDescent="0.2">
      <c r="A28" s="16">
        <v>45618.66230625</v>
      </c>
      <c r="B28" s="8" t="s">
        <v>4</v>
      </c>
      <c r="C28" s="11">
        <v>38</v>
      </c>
      <c r="D28" s="5">
        <v>9</v>
      </c>
      <c r="E28" s="6">
        <v>4</v>
      </c>
      <c r="F28" s="6">
        <v>4</v>
      </c>
      <c r="G28" s="6">
        <v>2</v>
      </c>
      <c r="H28" s="6">
        <v>2</v>
      </c>
      <c r="I28" s="6">
        <v>2</v>
      </c>
      <c r="J28" s="6">
        <v>1</v>
      </c>
      <c r="K28" s="6">
        <v>2</v>
      </c>
      <c r="L28" s="6">
        <v>2</v>
      </c>
      <c r="M28" s="6">
        <v>2</v>
      </c>
      <c r="N28" s="6">
        <v>2</v>
      </c>
      <c r="O28" s="21">
        <f>SUM(Form_Responses16[[#This Row],[X13]:[X22]])</f>
        <v>23</v>
      </c>
    </row>
    <row r="29" spans="1:15" x14ac:dyDescent="0.2">
      <c r="A29" s="17">
        <v>45624.970596446758</v>
      </c>
      <c r="B29" s="8" t="s">
        <v>18</v>
      </c>
      <c r="C29" s="11">
        <v>45</v>
      </c>
      <c r="D29" s="7">
        <v>17</v>
      </c>
      <c r="E29" s="6">
        <v>3</v>
      </c>
      <c r="F29" s="6">
        <v>2</v>
      </c>
      <c r="G29" s="6">
        <v>2</v>
      </c>
      <c r="H29" s="6">
        <v>2</v>
      </c>
      <c r="I29" s="6">
        <v>2</v>
      </c>
      <c r="J29" s="6">
        <v>3</v>
      </c>
      <c r="K29" s="6">
        <v>2</v>
      </c>
      <c r="L29" s="6">
        <v>2</v>
      </c>
      <c r="M29" s="6">
        <v>3</v>
      </c>
      <c r="N29" s="6">
        <v>2</v>
      </c>
      <c r="O29" s="22">
        <f>SUM(Form_Responses16[[#This Row],[X13]:[X22]])</f>
        <v>23</v>
      </c>
    </row>
    <row r="30" spans="1:15" x14ac:dyDescent="0.2">
      <c r="A30" s="16">
        <v>45618.468130995374</v>
      </c>
      <c r="B30" s="8" t="s">
        <v>81</v>
      </c>
      <c r="C30" s="11">
        <v>32</v>
      </c>
      <c r="D30" s="5">
        <v>4</v>
      </c>
      <c r="E30" s="6">
        <v>3</v>
      </c>
      <c r="F30" s="6">
        <v>3</v>
      </c>
      <c r="G30" s="6">
        <v>2</v>
      </c>
      <c r="H30" s="6">
        <v>2</v>
      </c>
      <c r="I30" s="6">
        <v>2</v>
      </c>
      <c r="J30" s="6">
        <v>2</v>
      </c>
      <c r="K30" s="6">
        <v>3</v>
      </c>
      <c r="L30" s="6">
        <v>2</v>
      </c>
      <c r="M30" s="6">
        <v>2</v>
      </c>
      <c r="N30" s="6">
        <v>3</v>
      </c>
      <c r="O30" s="21">
        <f>SUM(Form_Responses16[[#This Row],[X13]:[X22]])</f>
        <v>24</v>
      </c>
    </row>
    <row r="31" spans="1:15" x14ac:dyDescent="0.2">
      <c r="A31" s="17">
        <v>45624.971676759262</v>
      </c>
      <c r="B31" s="8" t="s">
        <v>20</v>
      </c>
      <c r="C31" s="11">
        <v>46</v>
      </c>
      <c r="D31" s="7">
        <v>11</v>
      </c>
      <c r="E31" s="6">
        <v>3</v>
      </c>
      <c r="F31" s="6">
        <v>2</v>
      </c>
      <c r="G31" s="6">
        <v>2</v>
      </c>
      <c r="H31" s="6">
        <v>3</v>
      </c>
      <c r="I31" s="6">
        <v>3</v>
      </c>
      <c r="J31" s="6">
        <v>2</v>
      </c>
      <c r="K31" s="6">
        <v>2</v>
      </c>
      <c r="L31" s="6">
        <v>2</v>
      </c>
      <c r="M31" s="6">
        <v>2</v>
      </c>
      <c r="N31" s="6">
        <v>3</v>
      </c>
      <c r="O31" s="22">
        <f>SUM(Form_Responses16[[#This Row],[X13]:[X22]])</f>
        <v>24</v>
      </c>
    </row>
    <row r="32" spans="1:15" x14ac:dyDescent="0.2">
      <c r="A32" s="17">
        <v>45624.973799224535</v>
      </c>
      <c r="B32" s="8" t="s">
        <v>31</v>
      </c>
      <c r="C32" s="11">
        <v>49</v>
      </c>
      <c r="D32" s="7">
        <v>20</v>
      </c>
      <c r="E32" s="6">
        <v>2</v>
      </c>
      <c r="F32" s="6">
        <v>2</v>
      </c>
      <c r="G32" s="6">
        <v>3</v>
      </c>
      <c r="H32" s="6">
        <v>2</v>
      </c>
      <c r="I32" s="6">
        <v>3</v>
      </c>
      <c r="J32" s="6">
        <v>2</v>
      </c>
      <c r="K32" s="6">
        <v>2</v>
      </c>
      <c r="L32" s="6">
        <v>3</v>
      </c>
      <c r="M32" s="6">
        <v>2</v>
      </c>
      <c r="N32" s="6">
        <v>3</v>
      </c>
      <c r="O32" s="22">
        <f>SUM(Form_Responses16[[#This Row],[X13]:[X22]])</f>
        <v>24</v>
      </c>
    </row>
    <row r="33" spans="1:15" x14ac:dyDescent="0.2">
      <c r="A33" s="17">
        <v>45624.974546574071</v>
      </c>
      <c r="B33" s="8" t="s">
        <v>35</v>
      </c>
      <c r="C33" s="11">
        <v>37</v>
      </c>
      <c r="D33" s="7">
        <v>4</v>
      </c>
      <c r="E33" s="6">
        <v>2</v>
      </c>
      <c r="F33" s="6">
        <v>2</v>
      </c>
      <c r="G33" s="6">
        <v>2</v>
      </c>
      <c r="H33" s="6">
        <v>2</v>
      </c>
      <c r="I33" s="6">
        <v>3</v>
      </c>
      <c r="J33" s="6">
        <v>2</v>
      </c>
      <c r="K33" s="6">
        <v>3</v>
      </c>
      <c r="L33" s="6">
        <v>3</v>
      </c>
      <c r="M33" s="6">
        <v>3</v>
      </c>
      <c r="N33" s="6">
        <v>2</v>
      </c>
      <c r="O33" s="22">
        <f>SUM(Form_Responses16[[#This Row],[X13]:[X22]])</f>
        <v>24</v>
      </c>
    </row>
    <row r="34" spans="1:15" x14ac:dyDescent="0.2">
      <c r="A34" s="17">
        <v>45624.974932152778</v>
      </c>
      <c r="B34" s="8" t="s">
        <v>37</v>
      </c>
      <c r="C34" s="11">
        <v>34</v>
      </c>
      <c r="D34" s="7">
        <v>5</v>
      </c>
      <c r="E34" s="6">
        <v>2</v>
      </c>
      <c r="F34" s="6">
        <v>3</v>
      </c>
      <c r="G34" s="6">
        <v>3</v>
      </c>
      <c r="H34" s="6">
        <v>2</v>
      </c>
      <c r="I34" s="6">
        <v>2</v>
      </c>
      <c r="J34" s="6">
        <v>2</v>
      </c>
      <c r="K34" s="6">
        <v>3</v>
      </c>
      <c r="L34" s="6">
        <v>2</v>
      </c>
      <c r="M34" s="6">
        <v>2</v>
      </c>
      <c r="N34" s="6">
        <v>3</v>
      </c>
      <c r="O34" s="22">
        <f>SUM(Form_Responses16[[#This Row],[X13]:[X22]])</f>
        <v>24</v>
      </c>
    </row>
    <row r="35" spans="1:15" x14ac:dyDescent="0.2">
      <c r="A35" s="16">
        <v>45618.476910405094</v>
      </c>
      <c r="B35" s="8" t="s">
        <v>86</v>
      </c>
      <c r="C35" s="11">
        <v>32</v>
      </c>
      <c r="D35" s="5">
        <v>4</v>
      </c>
      <c r="E35" s="6">
        <v>4</v>
      </c>
      <c r="F35" s="6">
        <v>4</v>
      </c>
      <c r="G35" s="6">
        <v>2</v>
      </c>
      <c r="H35" s="6">
        <v>2</v>
      </c>
      <c r="I35" s="6">
        <v>2</v>
      </c>
      <c r="J35" s="6">
        <v>2</v>
      </c>
      <c r="K35" s="6">
        <v>3</v>
      </c>
      <c r="L35" s="6">
        <v>2</v>
      </c>
      <c r="M35" s="6">
        <v>2</v>
      </c>
      <c r="N35" s="6">
        <v>2</v>
      </c>
      <c r="O35" s="21">
        <f>SUM(Form_Responses16[[#This Row],[X13]:[X22]])</f>
        <v>25</v>
      </c>
    </row>
    <row r="36" spans="1:15" x14ac:dyDescent="0.2">
      <c r="A36" s="17">
        <v>45624.96863210648</v>
      </c>
      <c r="B36" s="8" t="s">
        <v>8</v>
      </c>
      <c r="C36" s="11">
        <v>29</v>
      </c>
      <c r="D36" s="7">
        <v>4</v>
      </c>
      <c r="E36" s="6">
        <v>2</v>
      </c>
      <c r="F36" s="6">
        <v>2</v>
      </c>
      <c r="G36" s="6">
        <v>2</v>
      </c>
      <c r="H36" s="6">
        <v>3</v>
      </c>
      <c r="I36" s="6">
        <v>3</v>
      </c>
      <c r="J36" s="6">
        <v>3</v>
      </c>
      <c r="K36" s="6">
        <v>3</v>
      </c>
      <c r="L36" s="6">
        <v>2</v>
      </c>
      <c r="M36" s="6">
        <v>3</v>
      </c>
      <c r="N36" s="6">
        <v>2</v>
      </c>
      <c r="O36" s="22">
        <f>SUM(Form_Responses16[[#This Row],[X13]:[X22]])</f>
        <v>25</v>
      </c>
    </row>
    <row r="37" spans="1:15" x14ac:dyDescent="0.2">
      <c r="A37" s="17">
        <v>45624.969433124999</v>
      </c>
      <c r="B37" s="8" t="s">
        <v>11</v>
      </c>
      <c r="C37" s="11">
        <v>32</v>
      </c>
      <c r="D37" s="7">
        <v>2</v>
      </c>
      <c r="E37" s="6">
        <v>3</v>
      </c>
      <c r="F37" s="6">
        <v>2</v>
      </c>
      <c r="G37" s="6">
        <v>3</v>
      </c>
      <c r="H37" s="6">
        <v>2</v>
      </c>
      <c r="I37" s="6">
        <v>3</v>
      </c>
      <c r="J37" s="6">
        <v>3</v>
      </c>
      <c r="K37" s="6">
        <v>2</v>
      </c>
      <c r="L37" s="6">
        <v>2</v>
      </c>
      <c r="M37" s="6">
        <v>3</v>
      </c>
      <c r="N37" s="6">
        <v>2</v>
      </c>
      <c r="O37" s="22">
        <f>SUM(Form_Responses16[[#This Row],[X13]:[X22]])</f>
        <v>25</v>
      </c>
    </row>
    <row r="38" spans="1:15" x14ac:dyDescent="0.2">
      <c r="A38" s="17">
        <v>45624.972761168981</v>
      </c>
      <c r="B38" s="8" t="s">
        <v>26</v>
      </c>
      <c r="C38" s="11">
        <v>42</v>
      </c>
      <c r="D38" s="7">
        <v>12</v>
      </c>
      <c r="E38" s="6">
        <v>2</v>
      </c>
      <c r="F38" s="6">
        <v>3</v>
      </c>
      <c r="G38" s="6">
        <v>2</v>
      </c>
      <c r="H38" s="6">
        <v>3</v>
      </c>
      <c r="I38" s="6">
        <v>2</v>
      </c>
      <c r="J38" s="6">
        <v>2</v>
      </c>
      <c r="K38" s="6">
        <v>3</v>
      </c>
      <c r="L38" s="6">
        <v>3</v>
      </c>
      <c r="M38" s="6">
        <v>3</v>
      </c>
      <c r="N38" s="6">
        <v>2</v>
      </c>
      <c r="O38" s="22">
        <f>SUM(Form_Responses16[[#This Row],[X13]:[X22]])</f>
        <v>25</v>
      </c>
    </row>
    <row r="39" spans="1:15" x14ac:dyDescent="0.2">
      <c r="A39" s="17">
        <v>45624.969102465278</v>
      </c>
      <c r="B39" s="8" t="s">
        <v>73</v>
      </c>
      <c r="C39" s="11">
        <v>47</v>
      </c>
      <c r="D39" s="7">
        <v>15</v>
      </c>
      <c r="E39" s="6">
        <v>3</v>
      </c>
      <c r="F39" s="6">
        <v>3</v>
      </c>
      <c r="G39" s="6">
        <v>2</v>
      </c>
      <c r="H39" s="6">
        <v>3</v>
      </c>
      <c r="I39" s="6">
        <v>2</v>
      </c>
      <c r="J39" s="6">
        <v>3</v>
      </c>
      <c r="K39" s="6">
        <v>2</v>
      </c>
      <c r="L39" s="6">
        <v>3</v>
      </c>
      <c r="M39" s="6">
        <v>2</v>
      </c>
      <c r="N39" s="6">
        <v>3</v>
      </c>
      <c r="O39" s="22">
        <f>SUM(Form_Responses16[[#This Row],[X13]:[X22]])</f>
        <v>26</v>
      </c>
    </row>
    <row r="40" spans="1:15" x14ac:dyDescent="0.2">
      <c r="A40" s="17">
        <v>45624.970131296301</v>
      </c>
      <c r="B40" s="8" t="s">
        <v>15</v>
      </c>
      <c r="C40" s="11">
        <v>29</v>
      </c>
      <c r="D40" s="7">
        <v>4</v>
      </c>
      <c r="E40" s="6">
        <v>2</v>
      </c>
      <c r="F40" s="6">
        <v>3</v>
      </c>
      <c r="G40" s="6">
        <v>3</v>
      </c>
      <c r="H40" s="6">
        <v>2</v>
      </c>
      <c r="I40" s="6">
        <v>3</v>
      </c>
      <c r="J40" s="6">
        <v>3</v>
      </c>
      <c r="K40" s="6">
        <v>2</v>
      </c>
      <c r="L40" s="6">
        <v>3</v>
      </c>
      <c r="M40" s="6">
        <v>2</v>
      </c>
      <c r="N40" s="6">
        <v>3</v>
      </c>
      <c r="O40" s="22">
        <f>SUM(Form_Responses16[[#This Row],[X13]:[X22]])</f>
        <v>26</v>
      </c>
    </row>
    <row r="41" spans="1:15" x14ac:dyDescent="0.2">
      <c r="A41" s="17">
        <v>45624.974388877316</v>
      </c>
      <c r="B41" s="8" t="s">
        <v>34</v>
      </c>
      <c r="C41" s="11">
        <v>35</v>
      </c>
      <c r="D41" s="7">
        <v>10</v>
      </c>
      <c r="E41" s="6">
        <v>3</v>
      </c>
      <c r="F41" s="6">
        <v>2</v>
      </c>
      <c r="G41" s="6">
        <v>2</v>
      </c>
      <c r="H41" s="6">
        <v>3</v>
      </c>
      <c r="I41" s="6">
        <v>2</v>
      </c>
      <c r="J41" s="6">
        <v>3</v>
      </c>
      <c r="K41" s="6">
        <v>2</v>
      </c>
      <c r="L41" s="6">
        <v>3</v>
      </c>
      <c r="M41" s="6">
        <v>3</v>
      </c>
      <c r="N41" s="6">
        <v>3</v>
      </c>
      <c r="O41" s="22">
        <f>SUM(Form_Responses16[[#This Row],[X13]:[X22]])</f>
        <v>26</v>
      </c>
    </row>
    <row r="42" spans="1:15" x14ac:dyDescent="0.2">
      <c r="A42" s="17">
        <v>45624.975160439819</v>
      </c>
      <c r="B42" s="8" t="s">
        <v>38</v>
      </c>
      <c r="C42" s="11">
        <v>45</v>
      </c>
      <c r="D42" s="7">
        <v>15</v>
      </c>
      <c r="E42" s="6">
        <v>2</v>
      </c>
      <c r="F42" s="6">
        <v>3</v>
      </c>
      <c r="G42" s="6">
        <v>3</v>
      </c>
      <c r="H42" s="6">
        <v>2</v>
      </c>
      <c r="I42" s="6">
        <v>3</v>
      </c>
      <c r="J42" s="6">
        <v>2</v>
      </c>
      <c r="K42" s="6">
        <v>3</v>
      </c>
      <c r="L42" s="6">
        <v>3</v>
      </c>
      <c r="M42" s="6">
        <v>2</v>
      </c>
      <c r="N42" s="6">
        <v>3</v>
      </c>
      <c r="O42" s="22">
        <f>SUM(Form_Responses16[[#This Row],[X13]:[X22]])</f>
        <v>26</v>
      </c>
    </row>
    <row r="43" spans="1:15" x14ac:dyDescent="0.2">
      <c r="A43" s="16">
        <v>45631.678066099535</v>
      </c>
      <c r="B43" s="8" t="s">
        <v>77</v>
      </c>
      <c r="C43" s="11">
        <v>31</v>
      </c>
      <c r="D43" s="5">
        <v>3</v>
      </c>
      <c r="E43" s="6">
        <v>2</v>
      </c>
      <c r="F43" s="6">
        <v>3</v>
      </c>
      <c r="G43" s="6">
        <v>4</v>
      </c>
      <c r="H43" s="6">
        <v>2</v>
      </c>
      <c r="I43" s="6">
        <v>3</v>
      </c>
      <c r="J43" s="6">
        <v>2</v>
      </c>
      <c r="K43" s="6">
        <v>2</v>
      </c>
      <c r="L43" s="6">
        <v>3</v>
      </c>
      <c r="M43" s="6">
        <v>2</v>
      </c>
      <c r="N43" s="6">
        <v>3</v>
      </c>
      <c r="O43" s="21">
        <f>SUM(Form_Responses16[[#This Row],[X13]:[X22]])</f>
        <v>26</v>
      </c>
    </row>
    <row r="44" spans="1:15" x14ac:dyDescent="0.2">
      <c r="A44" s="17">
        <v>45624.968483206016</v>
      </c>
      <c r="B44" s="8" t="s">
        <v>7</v>
      </c>
      <c r="C44" s="11">
        <v>34</v>
      </c>
      <c r="D44" s="7">
        <v>2</v>
      </c>
      <c r="E44" s="6">
        <v>3</v>
      </c>
      <c r="F44" s="6">
        <v>3</v>
      </c>
      <c r="G44" s="6">
        <v>2</v>
      </c>
      <c r="H44" s="6">
        <v>3</v>
      </c>
      <c r="I44" s="6">
        <v>2</v>
      </c>
      <c r="J44" s="6">
        <v>3</v>
      </c>
      <c r="K44" s="6">
        <v>3</v>
      </c>
      <c r="L44" s="6">
        <v>2</v>
      </c>
      <c r="M44" s="6">
        <v>3</v>
      </c>
      <c r="N44" s="6">
        <v>3</v>
      </c>
      <c r="O44" s="22">
        <f>SUM(Form_Responses16[[#This Row],[X13]:[X22]])</f>
        <v>27</v>
      </c>
    </row>
    <row r="45" spans="1:15" x14ac:dyDescent="0.2">
      <c r="A45" s="16">
        <v>45631.684735243056</v>
      </c>
      <c r="B45" s="9" t="s">
        <v>79</v>
      </c>
      <c r="C45" s="11">
        <v>39</v>
      </c>
      <c r="D45" s="5">
        <v>3</v>
      </c>
      <c r="E45" s="6">
        <v>3</v>
      </c>
      <c r="F45" s="6">
        <v>1</v>
      </c>
      <c r="G45" s="6">
        <v>3</v>
      </c>
      <c r="H45" s="6">
        <v>3</v>
      </c>
      <c r="I45" s="6">
        <v>3</v>
      </c>
      <c r="J45" s="6">
        <v>3</v>
      </c>
      <c r="K45" s="6">
        <v>3</v>
      </c>
      <c r="L45" s="6">
        <v>3</v>
      </c>
      <c r="M45" s="6">
        <v>3</v>
      </c>
      <c r="N45" s="6">
        <v>3</v>
      </c>
      <c r="O45" s="21">
        <f>SUM(Form_Responses16[[#This Row],[X13]:[X22]])</f>
        <v>28</v>
      </c>
    </row>
    <row r="46" spans="1:15" x14ac:dyDescent="0.2">
      <c r="A46" s="17">
        <v>45624.971816793986</v>
      </c>
      <c r="B46" s="8" t="s">
        <v>21</v>
      </c>
      <c r="C46" s="11">
        <v>41</v>
      </c>
      <c r="D46" s="7">
        <v>20</v>
      </c>
      <c r="E46" s="6">
        <v>3</v>
      </c>
      <c r="F46" s="6">
        <v>3</v>
      </c>
      <c r="G46" s="6">
        <v>4</v>
      </c>
      <c r="H46" s="6">
        <v>4</v>
      </c>
      <c r="I46" s="6">
        <v>4</v>
      </c>
      <c r="J46" s="6">
        <v>3</v>
      </c>
      <c r="K46" s="6">
        <v>3</v>
      </c>
      <c r="L46" s="6">
        <v>3</v>
      </c>
      <c r="M46" s="6">
        <v>3</v>
      </c>
      <c r="N46" s="6">
        <v>3</v>
      </c>
      <c r="O46" s="22">
        <f>SUM(Form_Responses16[[#This Row],[X13]:[X22]])</f>
        <v>33</v>
      </c>
    </row>
    <row r="47" spans="1:15" x14ac:dyDescent="0.2">
      <c r="A47" s="17">
        <v>45624.9699841088</v>
      </c>
      <c r="B47" s="8" t="s">
        <v>14</v>
      </c>
      <c r="C47" s="11">
        <v>37</v>
      </c>
      <c r="D47" s="7">
        <v>2</v>
      </c>
      <c r="E47" s="6">
        <v>3</v>
      </c>
      <c r="F47" s="6">
        <v>3</v>
      </c>
      <c r="G47" s="6">
        <v>4</v>
      </c>
      <c r="H47" s="6">
        <v>4</v>
      </c>
      <c r="I47" s="6">
        <v>4</v>
      </c>
      <c r="J47" s="6">
        <v>4</v>
      </c>
      <c r="K47" s="6">
        <v>4</v>
      </c>
      <c r="L47" s="6">
        <v>3</v>
      </c>
      <c r="M47" s="6">
        <v>3</v>
      </c>
      <c r="N47" s="6">
        <v>3</v>
      </c>
      <c r="O47" s="22">
        <f>SUM(Form_Responses16[[#This Row],[X13]:[X22]])</f>
        <v>35</v>
      </c>
    </row>
    <row r="48" spans="1:15" x14ac:dyDescent="0.2">
      <c r="A48" s="17">
        <v>45624.973324629631</v>
      </c>
      <c r="B48" s="8" t="s">
        <v>29</v>
      </c>
      <c r="C48" s="11">
        <v>39</v>
      </c>
      <c r="D48" s="7">
        <v>4</v>
      </c>
      <c r="E48" s="6">
        <v>4</v>
      </c>
      <c r="F48" s="6">
        <v>2</v>
      </c>
      <c r="G48" s="6">
        <v>4</v>
      </c>
      <c r="H48" s="6">
        <v>4</v>
      </c>
      <c r="I48" s="6">
        <v>4</v>
      </c>
      <c r="J48" s="6">
        <v>3</v>
      </c>
      <c r="K48" s="6">
        <v>3</v>
      </c>
      <c r="L48" s="6">
        <v>3</v>
      </c>
      <c r="M48" s="6">
        <v>4</v>
      </c>
      <c r="N48" s="6">
        <v>4</v>
      </c>
      <c r="O48" s="22">
        <f>SUM(Form_Responses16[[#This Row],[X13]:[X22]])</f>
        <v>35</v>
      </c>
    </row>
    <row r="49" spans="1:15" x14ac:dyDescent="0.2">
      <c r="A49" s="17">
        <v>45624.970252905092</v>
      </c>
      <c r="B49" s="8" t="s">
        <v>16</v>
      </c>
      <c r="C49" s="11">
        <v>43</v>
      </c>
      <c r="D49" s="7">
        <v>15</v>
      </c>
      <c r="E49" s="6">
        <v>3</v>
      </c>
      <c r="F49" s="6">
        <v>2</v>
      </c>
      <c r="G49" s="6">
        <v>4</v>
      </c>
      <c r="H49" s="6">
        <v>4</v>
      </c>
      <c r="I49" s="6">
        <v>4</v>
      </c>
      <c r="J49" s="6">
        <v>4</v>
      </c>
      <c r="K49" s="6">
        <v>4</v>
      </c>
      <c r="L49" s="6">
        <v>4</v>
      </c>
      <c r="M49" s="6">
        <v>4</v>
      </c>
      <c r="N49" s="6">
        <v>3</v>
      </c>
      <c r="O49" s="22">
        <f>SUM(Form_Responses16[[#This Row],[X13]:[X22]])</f>
        <v>36</v>
      </c>
    </row>
    <row r="50" spans="1:15" x14ac:dyDescent="0.2">
      <c r="A50" s="17">
        <v>45624.970489224535</v>
      </c>
      <c r="B50" s="8" t="s">
        <v>17</v>
      </c>
      <c r="C50" s="11">
        <v>36</v>
      </c>
      <c r="D50" s="7">
        <v>4</v>
      </c>
      <c r="E50" s="6">
        <v>4</v>
      </c>
      <c r="F50" s="6">
        <v>3</v>
      </c>
      <c r="G50" s="6">
        <v>4</v>
      </c>
      <c r="H50" s="6">
        <v>3</v>
      </c>
      <c r="I50" s="6">
        <v>4</v>
      </c>
      <c r="J50" s="6">
        <v>3</v>
      </c>
      <c r="K50" s="6">
        <v>4</v>
      </c>
      <c r="L50" s="6">
        <v>3</v>
      </c>
      <c r="M50" s="6">
        <v>4</v>
      </c>
      <c r="N50" s="6">
        <v>4</v>
      </c>
      <c r="O50" s="22">
        <f>SUM(Form_Responses16[[#This Row],[X13]:[X22]])</f>
        <v>36</v>
      </c>
    </row>
    <row r="51" spans="1:15" x14ac:dyDescent="0.2">
      <c r="A51" s="17">
        <v>45624.973163171293</v>
      </c>
      <c r="B51" s="8" t="s">
        <v>28</v>
      </c>
      <c r="C51" s="11">
        <v>42</v>
      </c>
      <c r="D51" s="7">
        <v>21</v>
      </c>
      <c r="E51" s="6">
        <v>4</v>
      </c>
      <c r="F51" s="6">
        <v>3</v>
      </c>
      <c r="G51" s="6">
        <v>4</v>
      </c>
      <c r="H51" s="6">
        <v>4</v>
      </c>
      <c r="I51" s="6">
        <v>3</v>
      </c>
      <c r="J51" s="6">
        <v>4</v>
      </c>
      <c r="K51" s="6">
        <v>3</v>
      </c>
      <c r="L51" s="6">
        <v>4</v>
      </c>
      <c r="M51" s="6">
        <v>3</v>
      </c>
      <c r="N51" s="6">
        <v>4</v>
      </c>
      <c r="O51" s="22">
        <f>SUM(Form_Responses16[[#This Row],[X13]:[X22]])</f>
        <v>36</v>
      </c>
    </row>
    <row r="52" spans="1:15" x14ac:dyDescent="0.2">
      <c r="A52" s="17">
        <v>45624.966170613421</v>
      </c>
      <c r="B52" s="8" t="s">
        <v>5</v>
      </c>
      <c r="C52" s="12">
        <v>30</v>
      </c>
      <c r="D52" s="7">
        <v>4</v>
      </c>
      <c r="E52" s="6">
        <v>4</v>
      </c>
      <c r="F52" s="6">
        <v>4</v>
      </c>
      <c r="G52" s="6">
        <v>4</v>
      </c>
      <c r="H52" s="6">
        <v>4</v>
      </c>
      <c r="I52" s="6">
        <v>4</v>
      </c>
      <c r="J52" s="6">
        <v>4</v>
      </c>
      <c r="K52" s="6">
        <v>4</v>
      </c>
      <c r="L52" s="6">
        <v>4</v>
      </c>
      <c r="M52" s="6">
        <v>4</v>
      </c>
      <c r="N52" s="6">
        <v>4</v>
      </c>
      <c r="O52" s="22">
        <f>SUM(Form_Responses16[[#This Row],[X13]:[X22]])</f>
        <v>40</v>
      </c>
    </row>
    <row r="53" spans="1:15" x14ac:dyDescent="0.2">
      <c r="A53" s="17">
        <v>45624.971375127316</v>
      </c>
      <c r="B53" s="8" t="s">
        <v>19</v>
      </c>
      <c r="C53" s="11">
        <v>42</v>
      </c>
      <c r="D53" s="7">
        <v>15</v>
      </c>
      <c r="E53" s="6">
        <v>4</v>
      </c>
      <c r="F53" s="6">
        <v>4</v>
      </c>
      <c r="G53" s="6">
        <v>4</v>
      </c>
      <c r="H53" s="6">
        <v>4</v>
      </c>
      <c r="I53" s="6">
        <v>4</v>
      </c>
      <c r="J53" s="6">
        <v>4</v>
      </c>
      <c r="K53" s="6">
        <v>4</v>
      </c>
      <c r="L53" s="6">
        <v>4</v>
      </c>
      <c r="M53" s="6">
        <v>4</v>
      </c>
      <c r="N53" s="6">
        <v>4</v>
      </c>
      <c r="O53" s="22">
        <f>SUM(Form_Responses16[[#This Row],[X13]:[X22]])</f>
        <v>40</v>
      </c>
    </row>
    <row r="54" spans="1:15" x14ac:dyDescent="0.2">
      <c r="A54" s="17">
        <v>45624.972324108792</v>
      </c>
      <c r="B54" s="8" t="s">
        <v>24</v>
      </c>
      <c r="C54" s="11">
        <v>36</v>
      </c>
      <c r="D54" s="7">
        <v>4</v>
      </c>
      <c r="E54" s="6">
        <v>4</v>
      </c>
      <c r="F54" s="6">
        <v>4</v>
      </c>
      <c r="G54" s="6">
        <v>4</v>
      </c>
      <c r="H54" s="6">
        <v>4</v>
      </c>
      <c r="I54" s="6">
        <v>4</v>
      </c>
      <c r="J54" s="6">
        <v>4</v>
      </c>
      <c r="K54" s="6">
        <v>4</v>
      </c>
      <c r="L54" s="6">
        <v>4</v>
      </c>
      <c r="M54" s="6">
        <v>4</v>
      </c>
      <c r="N54" s="6">
        <v>4</v>
      </c>
      <c r="O54" s="22">
        <f>SUM(Form_Responses16[[#This Row],[X13]:[X22]])</f>
        <v>40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Keseluruhan</vt:lpstr>
      <vt:lpstr>Parental Distress</vt:lpstr>
      <vt:lpstr>Difficult Child</vt:lpstr>
      <vt:lpstr>Parent-child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Chopchopan</cp:lastModifiedBy>
  <dcterms:modified xsi:type="dcterms:W3CDTF">2024-12-23T03:10:42Z</dcterms:modified>
</cp:coreProperties>
</file>